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TAD\2024 - GETAD\PLANO DE CONTRATAÇÃO ANUAL - EXERCÍCIO DE 2025\1. PCA - VERSÃO FINAL\"/>
    </mc:Choice>
  </mc:AlternateContent>
  <xr:revisionPtr revIDLastSave="0" documentId="13_ncr:1_{0C49B50A-5073-4D7F-A6AB-6154C72A72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rientações" sheetId="4" r:id="rId1"/>
    <sheet name="PCA SEP 2025" sheetId="10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81029"/>
</workbook>
</file>

<file path=xl/calcChain.xml><?xml version="1.0" encoding="utf-8"?>
<calcChain xmlns="http://schemas.openxmlformats.org/spreadsheetml/2006/main">
  <c r="F14" i="10" l="1"/>
  <c r="F20" i="10"/>
  <c r="F59" i="10" l="1"/>
  <c r="F64" i="10" s="1"/>
  <c r="F24" i="10"/>
  <c r="F21" i="10"/>
  <c r="F28" i="10" l="1"/>
  <c r="F66" i="10" s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<sst xmlns="http://schemas.openxmlformats.org/spreadsheetml/2006/main" count="399" uniqueCount="172">
  <si>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</si>
  <si>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</si>
  <si>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</si>
  <si>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</si>
  <si>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</si>
  <si>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</si>
  <si>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</si>
  <si>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</si>
  <si>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</si>
  <si>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</si>
  <si>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</si>
  <si>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</si>
  <si>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</si>
  <si>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</si>
  <si>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</si>
  <si>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</si>
  <si>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</si>
  <si>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</si>
  <si>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</si>
  <si>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</si>
  <si>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</si>
  <si>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</si>
  <si>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</si>
  <si>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</si>
  <si>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</si>
  <si>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</si>
  <si>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</si>
  <si>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</si>
  <si>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</si>
  <si>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</si>
  <si>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</si>
  <si>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SUBEO</t>
  </si>
  <si>
    <t>Serviço de Apoio na Organização dos Encontros Presenciais das Audiências Públicas</t>
  </si>
  <si>
    <t>Serviço</t>
  </si>
  <si>
    <t>3.3.90.39.00</t>
  </si>
  <si>
    <t>Thássia da Silva Marques</t>
  </si>
  <si>
    <t>Serviço de Transporte para a Organização dos Encontros Presenciais das Audiências Públicas</t>
  </si>
  <si>
    <t>3.3.90.33.00</t>
  </si>
  <si>
    <t xml:space="preserve">Conseplan </t>
  </si>
  <si>
    <t>Unidade</t>
  </si>
  <si>
    <t>3.3.90.47.00</t>
  </si>
  <si>
    <t>Juliani Nunes Campos Johanson</t>
  </si>
  <si>
    <t>Refere-se a anuidade do Conselho Nacional de Secretários de Estado de Planejamento - CONSEPLAN.</t>
  </si>
  <si>
    <t>Capacitações SUBEO 2025</t>
  </si>
  <si>
    <t>Capacitações Alta Gestão e GPOs, por meio 
de descentralizações orçamentárias.</t>
  </si>
  <si>
    <t>GETAD</t>
  </si>
  <si>
    <t>3.3.90.20.00</t>
  </si>
  <si>
    <t>TOTAL ESTIMADO SUBEO</t>
  </si>
  <si>
    <t>SUBEPP</t>
  </si>
  <si>
    <t>Contratação de inscrições para o “20° SCGP 2025 - Seminário Capixaba de Gestão de Projetos (SCGP)</t>
  </si>
  <si>
    <t>Contratação de inscrições para o
“20° Congresso Brasileiro de Gestão, Projetos e Liderança (CBGPL) - Fortaleza (CE)</t>
  </si>
  <si>
    <t>Abr</t>
  </si>
  <si>
    <t>TOTAL ESTIMADO SUBEPP</t>
  </si>
  <si>
    <t>SUBCAP</t>
  </si>
  <si>
    <t>Contratação de prestação de serviços de consultoria para elaboração de instrumentos preparatórios (documentos ambientais-sociais de exigência dos instituições financeiras) para operações de crédito interno/externo.</t>
  </si>
  <si>
    <t>3.3.90.35.00 / 3.3.90.39.00</t>
  </si>
  <si>
    <t>Contratação de empresa especializada em organização e gerenciamento de eventos institucionais presenciais e híbridos.</t>
  </si>
  <si>
    <t>TOTAL ESTIMADO SUBCAP</t>
  </si>
  <si>
    <t>CGTI</t>
  </si>
  <si>
    <t>Licença Software Canva</t>
  </si>
  <si>
    <t>3.3.90.40.00</t>
  </si>
  <si>
    <t>Thassia da Silva Marques</t>
  </si>
  <si>
    <t>Utilização pela Assessoria de Comunicação da SEP na produção de conteúdo de divulgação das ações do Governo.</t>
  </si>
  <si>
    <t>Aquisição de webcams</t>
  </si>
  <si>
    <t>3.3.90.30.00</t>
  </si>
  <si>
    <t>Aquisição de 10 webcams para utilização pelos servidores da SEP</t>
  </si>
  <si>
    <t>Aquisição de pontos de acesso para melhoria da rede Wifi</t>
  </si>
  <si>
    <t>Aquisição de 10 novos pontos de acesso para melhorar a cobertura e o desempenho da rede wifi da SEP</t>
  </si>
  <si>
    <t>Contratação de prestação de serviços de suporte técnico, operação, manutenção preventiva e corretiva com fornecimento de peças e materiais para a Central Privada de Comutação Telefônica (CPCT) – PABX, provida de tecnologia TDM/IP, analógica, digital e IP para a SEPManutenção de PABX</t>
  </si>
  <si>
    <t>Manutenção do sistema local de telefonia (PABX) da SEP</t>
  </si>
  <si>
    <t>Contratação de treinamentos na área de Tecnologia da Informação</t>
  </si>
  <si>
    <t>Serviços de Outsourcing de Impressão</t>
  </si>
  <si>
    <t xml:space="preserve">Hanailsom Belcavello da Silva </t>
  </si>
  <si>
    <t>Serviços de Administração, Desenvolvimento, Manutenção e Suporte de Sistemas e Infraestrutura de Tecnologia da Informação</t>
  </si>
  <si>
    <t xml:space="preserve">Vagner Dargan Cordeiro </t>
  </si>
  <si>
    <t>TOTAL ESTIMADO CGTI</t>
  </si>
  <si>
    <t>-</t>
  </si>
  <si>
    <t>3.3.90.37.00</t>
  </si>
  <si>
    <t>Prestação de serviços administrativos e de suporte de nível operacional, por meio de postos de Assistentes Administrativos e Encarregados</t>
  </si>
  <si>
    <t>Amanda Ferreira Lichtenheld</t>
  </si>
  <si>
    <t>Convênio de Cooperação Mútua é a absorção de mão de obra dos presos em cumprimento de pena em regime semiaberto</t>
  </si>
  <si>
    <t xml:space="preserve">Dayana Rosa da Costa </t>
  </si>
  <si>
    <t>Pesquisa e avaliação dos impactos do Programa Estado Presente na taxa de homicídios e demais indicadores sociais no Espírito Santo no período de 2019 a 2022.</t>
  </si>
  <si>
    <t>Realizado por meio de descentralização de recursos, que se efetivará em feveireiro/2025, quando da abertura do exercício financeiro.</t>
  </si>
  <si>
    <t>Prestação de Serviços Fornecimento de Passagens Aéreas, Nacionais e Internacionais</t>
  </si>
  <si>
    <t>Prestação de serviços de locação de veículo automotor leve, sem motorista, modelo de representação</t>
  </si>
  <si>
    <t>Valor anual estimado já prevendo o reajuste contratual, conforme Cláusula Terceira do Contrato nº 006/2022.</t>
  </si>
  <si>
    <t>Aquisição materiais de limpeza</t>
  </si>
  <si>
    <t xml:space="preserve">Aquisição de vale transporte para os servidores, estagiários e recarga dos cartões de serviço </t>
  </si>
  <si>
    <t>3.3.90.49.00</t>
  </si>
  <si>
    <t>Prestação de serviços de gerenciamento do abastecimento de combustíveis e da manutenção preventiva e corretiva da frota oficial.</t>
  </si>
  <si>
    <t>Valor anual estimado já prevendo o reajuste contratual, conforme Cláusula Terceira do Contrato nº 009/2023.</t>
  </si>
  <si>
    <t>Locação de 01 Veículo Automotor de Serviço</t>
  </si>
  <si>
    <t>Valor anual estimado já prevendo o reajuste contratual, conforme Cláusula Terceira do Contrato nº 001/2022.</t>
  </si>
  <si>
    <t>Manutenção preventiva e corretiva em aparelho de ar condicionado</t>
  </si>
  <si>
    <t>Valor anual estimado já prevendo o reajuste contratual, conforme Cláusula Terceira do Contrato nº 011/2023.</t>
  </si>
  <si>
    <t>Aquisição materiais de expediente</t>
  </si>
  <si>
    <t xml:space="preserve">Aquisição de generos alimenticios (café, açucar, chá, adoçante) </t>
  </si>
  <si>
    <t>Serviço de chaveiro sob demanda com fornecimento de materiais</t>
  </si>
  <si>
    <t>3.3.90.39.00 / 3.3.90.30.00</t>
  </si>
  <si>
    <t>Fornecimento de agua mineral em galão de 20l e garrafinha de 500ml</t>
  </si>
  <si>
    <t>Taxa de residuos solidos Fabio Ruschi - IPTU</t>
  </si>
  <si>
    <t>Aquisição de eletrodoméstico</t>
  </si>
  <si>
    <t>Prestação de serviços de publicações de atos oficiais, atos relacionados a procedimentos licitatórios, resumos de atos contratuais, de pessoal, rescisões, retificações, ordens de serviços, instruções, portarias, decretos e outros.</t>
  </si>
  <si>
    <t>3.3.91.39.00</t>
  </si>
  <si>
    <t>Alessandro Furtado de Oliveira</t>
  </si>
  <si>
    <t>Valor anual estimado já prevendo o reajuste no preço, levando em consideração às atualizações da
Tabela de Serviços do DIO/ES. A contratação possui vigência até 2027.</t>
  </si>
  <si>
    <t>Aquisição de utensílios de copa e cozinha</t>
  </si>
  <si>
    <t>Taxa de condomínio vagas de garagem do edifício “Martinho de Freitas”</t>
  </si>
  <si>
    <t>Manutenção portas de vidro</t>
  </si>
  <si>
    <t xml:space="preserve">3.3.90.39.00 </t>
  </si>
  <si>
    <t>Para manutenção das portas da SEP</t>
  </si>
  <si>
    <t>Prestação de serviços de telefonia para operacionalização da rede corporativa do governo do Estado do Espírito Santo - telefonia fixa local e interurbana, 0800 e tridígito</t>
  </si>
  <si>
    <t>O valor considerando possível reajuste, levando em consideração o Índice de Serviços de
Telecomunicações (IST), divulgado pela ANATEL, ou outro índice que vier a substituí-lo, conforme Cláusula Terceira do Contrato nº 002/2024.</t>
  </si>
  <si>
    <t>Aquisição de materiais eletricos</t>
  </si>
  <si>
    <t>Publicação de matérias legais em jornal de grande circulação</t>
  </si>
  <si>
    <t>Para dar publicidade aos Atos desta SEP,  conforme disposto no art. 54, §1º, da Lei nº.
14.133/2021 (nova Lei Geral de Licitações e Contratos) e</t>
  </si>
  <si>
    <t>Assinatura impressa e digital  jornal A Tribuna</t>
  </si>
  <si>
    <t>Aquisição de materiais hidráulicos</t>
  </si>
  <si>
    <t xml:space="preserve">Aquisição  de Uniformes para Estagiários </t>
  </si>
  <si>
    <t>Assinatura digital  jornal A gazeta</t>
  </si>
  <si>
    <t>Para atender aos setores da SEP em 2025</t>
  </si>
  <si>
    <t>Aquisição de Certificados Digitais</t>
  </si>
  <si>
    <t>Manutenção e recarga extintores</t>
  </si>
  <si>
    <t>Para recarga dos extintores da SEP</t>
  </si>
  <si>
    <t>Contratação de produtos e serviços por meio de Pacote de Serviços dos CORREIOS mediante adesão ao Termo de Condições Comerciais, que permite a compra de produtos e utilização dos diversos serviços dos CORREIOS por meio dos canais de atendimento disponibilizados..</t>
  </si>
  <si>
    <t>Para atender atender as necessidades da SEP durante o exercicio de 2025. O valor anual estimado já contempla o reajuste tarifário, promovido pelo Ministério das
Comunicações, em conformidade com o Art.70, I da Lei nº 9069, de 29 de junho de 1995, combinada
com o Portaria n° 386 de 30 de agosto de 2018 do Ministério da Fazenda</t>
  </si>
  <si>
    <t>Assinatura digital  jornal Valor Economico</t>
  </si>
  <si>
    <t>Para atender ao Gabinete e Assessoria em 2025</t>
  </si>
  <si>
    <t>Assinatura digital  jornal Folha de São Paulo</t>
  </si>
  <si>
    <t>Serviço de Cartório</t>
  </si>
  <si>
    <t>Taxa de residuos solidos garagens - IPTU</t>
  </si>
  <si>
    <t>TOTAL ESTIMADO GETAD</t>
  </si>
  <si>
    <t>Secretaria de Estado de Economia e Planejamento</t>
  </si>
  <si>
    <t>Gerência Técnico Administrativa</t>
  </si>
  <si>
    <t>3.3.90.36.00 / 3.3.90.47.00 / 
3.3.91.39.00</t>
  </si>
  <si>
    <r>
      <t xml:space="preserve">Despesa Recorrente Anualmente. Com contratações especificas, não há contratos desde já firmados. Os fornecedores são acionados de modo pontual. Refere-se a 05 encontros presenciais. </t>
    </r>
    <r>
      <rPr>
        <b/>
        <sz val="9"/>
        <color theme="1"/>
        <rFont val="Times New Roman"/>
        <family val="1"/>
      </rPr>
      <t>Além disso, por se tratar de um valor estimado, este poderá ser suplementado após a licitação.</t>
    </r>
  </si>
  <si>
    <r>
      <t xml:space="preserve">Valor anual estimado, referente a 10 (dez) reeducandos. O valor já prevê o aumento do salário mínimo, bem como aumento do vale transporte. </t>
    </r>
    <r>
      <rPr>
        <b/>
        <sz val="9"/>
        <color theme="1"/>
        <rFont val="Times New Roman"/>
        <family val="1"/>
      </rPr>
      <t xml:space="preserve">Além disso, o valor poderá ser suplementado, tendo em vista que o pagamento ocorre de acordo com a quantidade de postos para a prestação do serviço. </t>
    </r>
  </si>
  <si>
    <r>
      <t xml:space="preserve">Contratação de empresa fornecedora de Vale-transporte, em atendimento as
necessidades de deslocamento dos servidores e Estagiários, da residência para o trabalho e
vice-versa, por meio de transporte público coletivo, na Grande Vitória. </t>
    </r>
    <r>
      <rPr>
        <b/>
        <sz val="9"/>
        <color theme="1"/>
        <rFont val="Times New Roman"/>
        <family val="1"/>
      </rPr>
      <t xml:space="preserve">O valor já contempla o reajuste da passagem que ocorre anualmente. </t>
    </r>
  </si>
  <si>
    <t>TOTAL ESTIMADO SEP PCA 2025</t>
  </si>
  <si>
    <t>Calendário de Contratações</t>
  </si>
  <si>
    <r>
      <t xml:space="preserve">A contratação se faz necessária para  fortalecimento da SUBCAP. </t>
    </r>
    <r>
      <rPr>
        <b/>
        <sz val="9"/>
        <color theme="1"/>
        <rFont val="Times New Roman"/>
        <family val="1"/>
      </rPr>
      <t>Por se tratar de um valor estimado, este poderá ser suplementado após licitação.</t>
    </r>
  </si>
  <si>
    <t>Mensal</t>
  </si>
  <si>
    <t>O valor refere-se ao gasto anual estimado.</t>
  </si>
  <si>
    <t xml:space="preserve">O quantitativo compreende 04 vagas de garagem. </t>
  </si>
  <si>
    <t>CM/Coluna</t>
  </si>
  <si>
    <t>Serviço/Unidade</t>
  </si>
  <si>
    <t>Refere-se a dois pavimentos do Ed. Fábio Ruschi.</t>
  </si>
  <si>
    <t>Para atendimento a SEP no exercício de 2025.</t>
  </si>
  <si>
    <t>Unid/Cx/Litro/ml/pacote</t>
  </si>
  <si>
    <t>Unid/Cx/pacote/cartela</t>
  </si>
  <si>
    <t>Unid/Cx/pacote</t>
  </si>
  <si>
    <t>Unid/cx/pacote</t>
  </si>
  <si>
    <t>Unid/cx/pacotes</t>
  </si>
  <si>
    <t>Aquisição de uniformes para atender ao Convênio nº 047/2024.</t>
  </si>
  <si>
    <t>Refere-se a 10 reeducandos, nos termos do Convênio 047/2024</t>
  </si>
  <si>
    <t>Para atendimento aos setores da SEP</t>
  </si>
  <si>
    <t>Para atendimento a SEP durante o exercício de 2025</t>
  </si>
  <si>
    <r>
      <t xml:space="preserve">Valor estimado referente a inscrição em congresso. Esse Seminário compõe a ação de Capacitação para os Gerentes de Programas e de Projetos. </t>
    </r>
    <r>
      <rPr>
        <b/>
        <sz val="9"/>
        <color theme="1"/>
        <rFont val="Times New Roman"/>
        <family val="1"/>
      </rPr>
      <t xml:space="preserve">Poderá ser suplementado, a depender do valor da inscrição unitária. </t>
    </r>
  </si>
  <si>
    <r>
      <t xml:space="preserve">Valor estimado referente a inscrição em congresso. Esse Seminário compõe a ação de Capacitação para os Gerentes de Programas e de Projetos. </t>
    </r>
    <r>
      <rPr>
        <b/>
        <sz val="9"/>
        <color theme="1"/>
        <rFont val="Times New Roman"/>
        <family val="1"/>
      </rPr>
      <t>Poderá ser suplementado, a depender do valor da inscrição unitária.</t>
    </r>
    <r>
      <rPr>
        <sz val="9"/>
        <color theme="1"/>
        <rFont val="Times New Roman"/>
        <family val="1"/>
      </rPr>
      <t xml:space="preserve"> </t>
    </r>
  </si>
  <si>
    <r>
      <t xml:space="preserve">Serão contratados treinamentos para as ferramentas que a CGTI utiliza, tanto nos serviços internos como externos. </t>
    </r>
    <r>
      <rPr>
        <b/>
        <sz val="9"/>
        <color theme="3"/>
        <rFont val="Times New Roman"/>
        <family val="1"/>
      </rPr>
      <t>Por se tratar de cursos que há o pagamento de inscrição, o valor poderá ser suplementado.</t>
    </r>
  </si>
  <si>
    <r>
      <t xml:space="preserve">Valor anual estimado, referente a 08 (oito) postos de assistente administrativo. O valor já considera a repactuação contratual no exercício de 2025. </t>
    </r>
    <r>
      <rPr>
        <b/>
        <sz val="9"/>
        <color theme="1"/>
        <rFont val="Times New Roman"/>
        <family val="1"/>
      </rPr>
      <t xml:space="preserve">Além disso, o valor poderá ser suplementado ou diminuído, tendo em vista que o pagamento ocorre de acordo com a quantidade mensal de postos para a prestação do serviço. </t>
    </r>
  </si>
  <si>
    <r>
      <t xml:space="preserve">Valor anual estimado para 06 (seis) postos de trabalho, visando atender à crescente demanda por produtos e serviços de Tecnologia da Informação oriunda das suas unidades de negócio, bem como a provisão de soluções tecnológicas capazes de proverem serviços públicos digitais aos cidadãos e demais instituições do Governo. O valor já considera reajuste a ser celebrado, conforme Cláusula Décima Quarta do Contrato nº 012/2023. </t>
    </r>
    <r>
      <rPr>
        <b/>
        <sz val="9"/>
        <color theme="1"/>
        <rFont val="Times New Roman"/>
        <family val="1"/>
      </rPr>
      <t xml:space="preserve">Além disso, o valor poderá ser suplementado ou diminuído, tendo em vista que o pagamento ocorre de acordo com a quantidade mensal de postos para a prestação do serviço. </t>
    </r>
  </si>
  <si>
    <r>
      <t xml:space="preserve">Optamos por estimar uma passagem aérea por mês, durante o exercicio de 2025. </t>
    </r>
    <r>
      <rPr>
        <b/>
        <sz val="9"/>
        <color theme="1"/>
        <rFont val="Times New Roman"/>
        <family val="1"/>
      </rPr>
      <t>Além disso, o valor poderá ser suplementado em decorrência do uso de passagens áreas.</t>
    </r>
  </si>
  <si>
    <r>
      <t xml:space="preserve">O quantitativo é estimado. </t>
    </r>
    <r>
      <rPr>
        <b/>
        <sz val="9"/>
        <color theme="1"/>
        <rFont val="Times New Roman"/>
        <family val="1"/>
      </rPr>
      <t xml:space="preserve">Além disso, o valor e a quantidade poderão ser suplementados em decorrência da estimativa de gastos até o término do exercício de 2024. </t>
    </r>
  </si>
  <si>
    <t>A quantidade é estimada, cujo serviço/produto será utilizado para manutenção de portas e fechaduras desta SEP durante o exercicio de 2025.</t>
  </si>
  <si>
    <t>Fornecimento de agua mineral aos servidores e visitantes da SEP</t>
  </si>
  <si>
    <t xml:space="preserve">Faz-se necessário adquirir uniformes para os estagiários em cumpriento a legislação vigente, garantindo a identificação, segurança e padronização da vestimenta no ambiente de estágio.  </t>
  </si>
  <si>
    <t>Para atendimento de obrigações acessórias da SEP</t>
  </si>
  <si>
    <r>
      <t xml:space="preserve">A contratação se faz necessária ante a realização de Workshop de capacitação, para aproximadamente 40 (quarenta) pessoas, com duração diária de aproximadamente 06 (seis) horas, durante 05 (cinco) dias. </t>
    </r>
    <r>
      <rPr>
        <b/>
        <sz val="9"/>
        <color theme="1"/>
        <rFont val="Times New Roman"/>
        <family val="1"/>
      </rPr>
      <t>Poderá ser suplementado, a depender do objeto contratado.</t>
    </r>
  </si>
  <si>
    <t xml:space="preserve">Prazo que o produto precisa estar disponível/contratado/prorrogado. </t>
  </si>
  <si>
    <t>Prazo para início dos procedimentos de Aquisição/Contratação/Renovação.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</si>
</sst>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3"/>
      <name val="Times New Roman"/>
      <family val="1"/>
    </font>
    <font>
      <b/>
      <sz val="9"/>
      <color theme="3"/>
      <name val="Times New Roman"/>
      <family val="1"/>
    </font>
    <font>
      <b/>
      <sz val="10"/>
      <color theme="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1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15" fillId="3" borderId="1" xfId="2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15" fillId="3" borderId="17" xfId="2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4" fontId="19" fillId="10" borderId="5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left" vertical="center" wrapText="1"/>
    </xf>
    <xf numFmtId="0" fontId="15" fillId="9" borderId="17" xfId="0" applyFont="1" applyFill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center" vertical="center" wrapText="1"/>
    </xf>
    <xf numFmtId="17" fontId="15" fillId="3" borderId="17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left" vertical="center" wrapText="1"/>
    </xf>
    <xf numFmtId="8" fontId="15" fillId="3" borderId="20" xfId="0" applyNumberFormat="1" applyFont="1" applyFill="1" applyBorder="1" applyAlignment="1">
      <alignment horizontal="center" vertical="center" wrapText="1"/>
    </xf>
    <xf numFmtId="17" fontId="15" fillId="3" borderId="20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4" fontId="18" fillId="10" borderId="5" xfId="0" applyNumberFormat="1" applyFont="1" applyFill="1" applyBorder="1" applyAlignment="1">
      <alignment horizontal="center" vertical="center" wrapText="1"/>
    </xf>
    <xf numFmtId="8" fontId="18" fillId="10" borderId="5" xfId="0" applyNumberFormat="1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3" borderId="21" xfId="0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8" fontId="0" fillId="0" borderId="0" xfId="2" applyNumberFormat="1" applyFont="1"/>
    <xf numFmtId="44" fontId="10" fillId="0" borderId="0" xfId="0" applyNumberFormat="1" applyFont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4" fontId="21" fillId="3" borderId="20" xfId="0" applyNumberFormat="1" applyFont="1" applyFill="1" applyBorder="1" applyAlignment="1">
      <alignment horizontal="center" vertical="center" wrapText="1"/>
    </xf>
    <xf numFmtId="4" fontId="21" fillId="3" borderId="17" xfId="0" applyNumberFormat="1" applyFont="1" applyFill="1" applyBorder="1" applyAlignment="1">
      <alignment horizontal="center" vertical="center" wrapText="1"/>
    </xf>
    <xf numFmtId="4" fontId="19" fillId="13" borderId="5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17" fontId="17" fillId="3" borderId="1" xfId="0" applyNumberFormat="1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4" fontId="18" fillId="10" borderId="10" xfId="0" applyNumberFormat="1" applyFont="1" applyFill="1" applyBorder="1" applyAlignment="1">
      <alignment horizontal="center" vertical="center" wrapText="1"/>
    </xf>
    <xf numFmtId="4" fontId="18" fillId="10" borderId="7" xfId="0" applyNumberFormat="1" applyFont="1" applyFill="1" applyBorder="1" applyAlignment="1">
      <alignment horizontal="center" vertical="center" wrapText="1"/>
    </xf>
    <xf numFmtId="4" fontId="18" fillId="10" borderId="8" xfId="0" applyNumberFormat="1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17" fontId="23" fillId="14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E4F4-8019-4A28-A8FB-210B6CF76573}">
  <sheetPr>
    <outlinePr summaryBelow="0" summaryRight="0"/>
    <pageSetUpPr fitToPage="1"/>
  </sheetPr>
  <dimension ref="B3:AB75"/>
  <sheetViews>
    <sheetView showGridLines="0" tabSelected="1" zoomScale="120" zoomScaleNormal="120" zoomScaleSheetLayoutView="100" workbookViewId="0">
      <pane ySplit="9" topLeftCell="A10" activePane="bottomLeft" state="frozen"/>
      <selection activeCell="K1" sqref="K1"/>
      <selection pane="bottomLeft" activeCell="C74" sqref="C74"/>
    </sheetView>
  </sheetViews>
  <sheetFormatPr defaultColWidth="12.5703125" defaultRowHeight="15.75" customHeight="1" x14ac:dyDescent="0.2"/>
  <cols>
    <col min="1" max="1" width="2.140625" style="15" customWidth="1"/>
    <col min="2" max="2" width="15" style="15" customWidth="1"/>
    <col min="3" max="3" width="44.85546875" style="15" customWidth="1"/>
    <col min="4" max="4" width="16.7109375" style="15" customWidth="1"/>
    <col min="5" max="5" width="15.42578125" style="15" customWidth="1"/>
    <col min="6" max="6" width="21.42578125" style="15" customWidth="1"/>
    <col min="7" max="7" width="15.710937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3.5703125" style="15" customWidth="1"/>
    <col min="12" max="12" width="4.85546875" style="15" customWidth="1"/>
    <col min="13" max="15" width="12.5703125" style="15"/>
    <col min="16" max="16" width="12.5703125" style="16" customWidth="1"/>
    <col min="17" max="16384" width="12.5703125" style="15"/>
  </cols>
  <sheetData>
    <row r="3" spans="2:28" ht="21" customHeight="1" x14ac:dyDescent="0.2">
      <c r="B3" s="96" t="s">
        <v>26</v>
      </c>
      <c r="C3" s="96"/>
      <c r="D3" s="96"/>
      <c r="E3" s="96"/>
      <c r="F3" s="96"/>
      <c r="G3" s="96"/>
      <c r="H3" s="96"/>
      <c r="I3" s="96"/>
      <c r="J3" s="96"/>
      <c r="K3" s="96"/>
      <c r="M3" s="96" t="s">
        <v>140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 spans="2:28" ht="12.75" x14ac:dyDescent="0.2"/>
    <row r="5" spans="2:28" ht="15" customHeight="1" x14ac:dyDescent="0.2">
      <c r="B5" s="97" t="s">
        <v>17</v>
      </c>
      <c r="C5" s="97"/>
      <c r="D5" s="14"/>
      <c r="E5" s="100" t="s">
        <v>133</v>
      </c>
      <c r="F5" s="101"/>
      <c r="G5" s="101"/>
      <c r="H5" s="102"/>
      <c r="I5" s="14"/>
    </row>
    <row r="6" spans="2:28" ht="30" customHeight="1" x14ac:dyDescent="0.2">
      <c r="B6" s="97" t="s">
        <v>18</v>
      </c>
      <c r="C6" s="97"/>
      <c r="D6" s="14"/>
      <c r="E6" s="100" t="s">
        <v>134</v>
      </c>
      <c r="F6" s="101"/>
      <c r="G6" s="101"/>
      <c r="H6" s="102"/>
      <c r="I6" s="14"/>
    </row>
    <row r="7" spans="2:28" ht="13.5" thickBot="1" x14ac:dyDescent="0.25"/>
    <row r="8" spans="2:28" ht="21.75" customHeight="1" x14ac:dyDescent="0.2">
      <c r="B8" s="103" t="s">
        <v>30</v>
      </c>
      <c r="C8" s="94" t="s">
        <v>1</v>
      </c>
      <c r="D8" s="105" t="s">
        <v>12</v>
      </c>
      <c r="E8" s="105" t="s">
        <v>13</v>
      </c>
      <c r="F8" s="105" t="s">
        <v>22</v>
      </c>
      <c r="G8" s="94" t="s">
        <v>0</v>
      </c>
      <c r="H8" s="94" t="s">
        <v>23</v>
      </c>
      <c r="I8" s="94" t="s">
        <v>27</v>
      </c>
      <c r="J8" s="94" t="s">
        <v>28</v>
      </c>
      <c r="K8" s="98" t="s">
        <v>25</v>
      </c>
      <c r="M8" s="110">
        <v>45536</v>
      </c>
      <c r="N8" s="110">
        <v>45566</v>
      </c>
      <c r="O8" s="110">
        <v>45597</v>
      </c>
      <c r="P8" s="110">
        <v>45627</v>
      </c>
      <c r="Q8" s="110">
        <v>45658</v>
      </c>
      <c r="R8" s="110">
        <v>45689</v>
      </c>
      <c r="S8" s="110">
        <v>45717</v>
      </c>
      <c r="T8" s="110">
        <v>45748</v>
      </c>
      <c r="U8" s="110">
        <v>45778</v>
      </c>
      <c r="V8" s="110">
        <v>45809</v>
      </c>
      <c r="W8" s="110">
        <v>45839</v>
      </c>
      <c r="X8" s="110">
        <v>45870</v>
      </c>
      <c r="Y8" s="110">
        <v>45901</v>
      </c>
      <c r="Z8" s="110">
        <v>45931</v>
      </c>
      <c r="AA8" s="110">
        <v>45962</v>
      </c>
      <c r="AB8" s="110">
        <v>45992</v>
      </c>
    </row>
    <row r="9" spans="2:28" ht="21.75" customHeight="1" x14ac:dyDescent="0.2">
      <c r="B9" s="104"/>
      <c r="C9" s="95"/>
      <c r="D9" s="106"/>
      <c r="E9" s="106"/>
      <c r="F9" s="106"/>
      <c r="G9" s="95"/>
      <c r="H9" s="95"/>
      <c r="I9" s="95"/>
      <c r="J9" s="95"/>
      <c r="K9" s="99" t="s">
        <v>21</v>
      </c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</row>
    <row r="10" spans="2:28" ht="150" customHeight="1" x14ac:dyDescent="0.2">
      <c r="B10" s="33" t="s">
        <v>31</v>
      </c>
      <c r="C10" s="18" t="s">
        <v>32</v>
      </c>
      <c r="D10" s="17" t="s">
        <v>33</v>
      </c>
      <c r="E10" s="19">
        <v>1</v>
      </c>
      <c r="F10" s="20">
        <v>150000</v>
      </c>
      <c r="G10" s="20" t="s">
        <v>2</v>
      </c>
      <c r="H10" s="21">
        <v>45838</v>
      </c>
      <c r="I10" s="17" t="s">
        <v>34</v>
      </c>
      <c r="J10" s="17" t="s">
        <v>35</v>
      </c>
      <c r="K10" s="34" t="s">
        <v>136</v>
      </c>
      <c r="M10" s="63"/>
      <c r="N10" s="63"/>
      <c r="O10" s="63"/>
      <c r="P10" s="73"/>
      <c r="Q10" s="74"/>
      <c r="R10" s="63"/>
      <c r="S10" s="63"/>
      <c r="T10" s="63"/>
      <c r="U10" s="63"/>
      <c r="V10" s="75"/>
      <c r="W10" s="63"/>
      <c r="X10" s="63"/>
      <c r="Y10" s="63"/>
      <c r="Z10" s="63"/>
      <c r="AA10" s="63"/>
      <c r="AB10" s="63"/>
    </row>
    <row r="11" spans="2:28" ht="150.75" customHeight="1" x14ac:dyDescent="0.2">
      <c r="B11" s="33" t="s">
        <v>31</v>
      </c>
      <c r="C11" s="18" t="s">
        <v>36</v>
      </c>
      <c r="D11" s="17" t="s">
        <v>33</v>
      </c>
      <c r="E11" s="17">
        <v>1</v>
      </c>
      <c r="F11" s="20">
        <v>30000</v>
      </c>
      <c r="G11" s="20" t="s">
        <v>2</v>
      </c>
      <c r="H11" s="21">
        <v>45838</v>
      </c>
      <c r="I11" s="17" t="s">
        <v>37</v>
      </c>
      <c r="J11" s="17" t="s">
        <v>35</v>
      </c>
      <c r="K11" s="34" t="s">
        <v>136</v>
      </c>
      <c r="M11" s="63"/>
      <c r="N11" s="63"/>
      <c r="O11" s="63"/>
      <c r="P11" s="63"/>
      <c r="Q11" s="74"/>
      <c r="R11" s="63"/>
      <c r="S11" s="63"/>
      <c r="T11" s="63"/>
      <c r="U11" s="63"/>
      <c r="V11" s="75"/>
      <c r="W11" s="63"/>
      <c r="X11" s="63"/>
      <c r="Y11" s="63"/>
      <c r="Z11" s="63"/>
      <c r="AA11" s="63"/>
      <c r="AB11" s="63"/>
    </row>
    <row r="12" spans="2:28" ht="150.75" customHeight="1" x14ac:dyDescent="0.2">
      <c r="B12" s="33" t="s">
        <v>31</v>
      </c>
      <c r="C12" s="18" t="s">
        <v>38</v>
      </c>
      <c r="D12" s="17" t="s">
        <v>39</v>
      </c>
      <c r="E12" s="17">
        <v>1</v>
      </c>
      <c r="F12" s="66">
        <v>50000</v>
      </c>
      <c r="G12" s="20" t="s">
        <v>2</v>
      </c>
      <c r="H12" s="21">
        <v>45726</v>
      </c>
      <c r="I12" s="17" t="s">
        <v>40</v>
      </c>
      <c r="J12" s="17" t="s">
        <v>41</v>
      </c>
      <c r="K12" s="34" t="s">
        <v>42</v>
      </c>
      <c r="M12" s="63"/>
      <c r="N12" s="63"/>
      <c r="O12" s="63"/>
      <c r="P12" s="63"/>
      <c r="Q12" s="63"/>
      <c r="R12" s="74"/>
      <c r="S12" s="75"/>
      <c r="T12" s="63"/>
      <c r="U12" s="63"/>
      <c r="V12" s="63"/>
      <c r="W12" s="63"/>
      <c r="X12" s="63"/>
      <c r="Y12" s="63"/>
      <c r="Z12" s="63"/>
      <c r="AA12" s="63"/>
      <c r="AB12" s="63"/>
    </row>
    <row r="13" spans="2:28" ht="150.75" customHeight="1" thickBot="1" x14ac:dyDescent="0.25">
      <c r="B13" s="33" t="s">
        <v>31</v>
      </c>
      <c r="C13" s="17" t="s">
        <v>43</v>
      </c>
      <c r="D13" s="17" t="s">
        <v>39</v>
      </c>
      <c r="E13" s="17">
        <v>5</v>
      </c>
      <c r="F13" s="20">
        <v>35000</v>
      </c>
      <c r="G13" s="20" t="s">
        <v>2</v>
      </c>
      <c r="H13" s="21">
        <v>45777</v>
      </c>
      <c r="I13" s="18" t="s">
        <v>135</v>
      </c>
      <c r="J13" s="17" t="s">
        <v>41</v>
      </c>
      <c r="K13" s="34" t="s">
        <v>44</v>
      </c>
      <c r="M13" s="63"/>
      <c r="N13" s="63"/>
      <c r="O13" s="63"/>
      <c r="P13" s="63"/>
      <c r="Q13" s="63"/>
      <c r="R13" s="76"/>
      <c r="S13" s="63"/>
      <c r="T13" s="75"/>
      <c r="U13" s="63"/>
      <c r="V13" s="63"/>
      <c r="W13" s="63"/>
      <c r="X13" s="63"/>
      <c r="Y13" s="63"/>
      <c r="Z13" s="63"/>
      <c r="AA13" s="63"/>
      <c r="AB13" s="63"/>
    </row>
    <row r="14" spans="2:28" ht="24" customHeight="1" thickBot="1" x14ac:dyDescent="0.25">
      <c r="B14" s="82" t="s">
        <v>47</v>
      </c>
      <c r="C14" s="83"/>
      <c r="D14" s="83"/>
      <c r="E14" s="84"/>
      <c r="F14" s="59">
        <f>SUM(F10:F13)</f>
        <v>265000</v>
      </c>
      <c r="G14" s="85"/>
      <c r="H14" s="86"/>
      <c r="I14" s="86"/>
      <c r="J14" s="86"/>
      <c r="K14" s="87"/>
      <c r="M14" s="63"/>
      <c r="N14" s="63"/>
      <c r="O14" s="63"/>
      <c r="P14" s="63"/>
      <c r="Q14" s="63"/>
      <c r="R14" s="78"/>
      <c r="S14" s="63"/>
      <c r="T14" s="78"/>
      <c r="U14" s="63"/>
      <c r="V14" s="63"/>
      <c r="W14" s="63"/>
      <c r="X14" s="63"/>
      <c r="Y14" s="63"/>
      <c r="Z14" s="63"/>
      <c r="AA14" s="63"/>
      <c r="AB14" s="63"/>
    </row>
    <row r="15" spans="2:28" ht="86.25" customHeight="1" x14ac:dyDescent="0.2">
      <c r="B15" s="50" t="s">
        <v>48</v>
      </c>
      <c r="C15" s="51" t="s">
        <v>49</v>
      </c>
      <c r="D15" s="51" t="s">
        <v>39</v>
      </c>
      <c r="E15" s="61">
        <v>30</v>
      </c>
      <c r="F15" s="53">
        <v>50000</v>
      </c>
      <c r="G15" s="53" t="s">
        <v>2</v>
      </c>
      <c r="H15" s="57">
        <v>45931</v>
      </c>
      <c r="I15" s="51" t="s">
        <v>34</v>
      </c>
      <c r="J15" s="51" t="s">
        <v>35</v>
      </c>
      <c r="K15" s="62" t="s">
        <v>158</v>
      </c>
      <c r="M15" s="63"/>
      <c r="N15" s="63"/>
      <c r="O15" s="63"/>
      <c r="P15" s="63"/>
      <c r="Q15" s="63"/>
      <c r="R15" s="63"/>
      <c r="S15" s="63"/>
      <c r="T15" s="63"/>
      <c r="U15" s="63"/>
      <c r="V15" s="76"/>
      <c r="W15" s="63"/>
      <c r="X15" s="63"/>
      <c r="Y15" s="63"/>
      <c r="Z15" s="75"/>
      <c r="AA15" s="63"/>
      <c r="AB15" s="63"/>
    </row>
    <row r="16" spans="2:28" ht="96.75" thickBot="1" x14ac:dyDescent="0.25">
      <c r="B16" s="35" t="s">
        <v>48</v>
      </c>
      <c r="C16" s="18" t="s">
        <v>50</v>
      </c>
      <c r="D16" s="18" t="s">
        <v>39</v>
      </c>
      <c r="E16" s="18">
        <v>30</v>
      </c>
      <c r="F16" s="27">
        <v>50000</v>
      </c>
      <c r="G16" s="27" t="s">
        <v>2</v>
      </c>
      <c r="H16" s="79">
        <v>45748</v>
      </c>
      <c r="I16" s="18" t="s">
        <v>34</v>
      </c>
      <c r="J16" s="18" t="s">
        <v>35</v>
      </c>
      <c r="K16" s="36" t="s">
        <v>159</v>
      </c>
      <c r="M16" s="63"/>
      <c r="N16" s="63"/>
      <c r="O16" s="63"/>
      <c r="P16" s="76"/>
      <c r="Q16" s="63"/>
      <c r="R16" s="63"/>
      <c r="S16" s="63"/>
      <c r="T16" s="75"/>
      <c r="U16" s="63"/>
      <c r="V16" s="63"/>
      <c r="W16" s="63"/>
      <c r="X16" s="63"/>
      <c r="Y16" s="63"/>
      <c r="Z16" s="63"/>
      <c r="AA16" s="63"/>
      <c r="AB16" s="63"/>
    </row>
    <row r="17" spans="2:28" ht="24" customHeight="1" thickBot="1" x14ac:dyDescent="0.25">
      <c r="B17" s="82" t="s">
        <v>52</v>
      </c>
      <c r="C17" s="83"/>
      <c r="D17" s="83"/>
      <c r="E17" s="84"/>
      <c r="F17" s="59">
        <v>100000</v>
      </c>
      <c r="G17" s="85"/>
      <c r="H17" s="86"/>
      <c r="I17" s="86"/>
      <c r="J17" s="86"/>
      <c r="K17" s="87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2:28" ht="72" x14ac:dyDescent="0.2">
      <c r="B18" s="50" t="s">
        <v>53</v>
      </c>
      <c r="C18" s="55" t="s">
        <v>54</v>
      </c>
      <c r="D18" s="51" t="s">
        <v>33</v>
      </c>
      <c r="E18" s="51">
        <v>12</v>
      </c>
      <c r="F18" s="56">
        <v>30000</v>
      </c>
      <c r="G18" s="53" t="s">
        <v>2</v>
      </c>
      <c r="H18" s="57">
        <v>45748</v>
      </c>
      <c r="I18" s="51" t="s">
        <v>55</v>
      </c>
      <c r="J18" s="58" t="s">
        <v>35</v>
      </c>
      <c r="K18" s="54" t="s">
        <v>141</v>
      </c>
      <c r="M18" s="63"/>
      <c r="N18" s="63"/>
      <c r="O18" s="63"/>
      <c r="P18" s="76"/>
      <c r="Q18" s="63"/>
      <c r="R18" s="63"/>
      <c r="S18" s="63"/>
      <c r="T18" s="75"/>
      <c r="U18" s="63"/>
      <c r="V18" s="63"/>
      <c r="W18" s="63"/>
      <c r="X18" s="63"/>
      <c r="Y18" s="63"/>
      <c r="Z18" s="63"/>
      <c r="AA18" s="63"/>
      <c r="AB18" s="63"/>
    </row>
    <row r="19" spans="2:28" ht="120.75" thickBot="1" x14ac:dyDescent="0.25">
      <c r="B19" s="38" t="s">
        <v>53</v>
      </c>
      <c r="C19" s="45" t="s">
        <v>56</v>
      </c>
      <c r="D19" s="40" t="s">
        <v>39</v>
      </c>
      <c r="E19" s="46">
        <v>40</v>
      </c>
      <c r="F19" s="47">
        <v>15000</v>
      </c>
      <c r="G19" s="42" t="s">
        <v>2</v>
      </c>
      <c r="H19" s="48">
        <v>45839</v>
      </c>
      <c r="I19" s="49" t="s">
        <v>34</v>
      </c>
      <c r="J19" s="40" t="s">
        <v>35</v>
      </c>
      <c r="K19" s="43" t="s">
        <v>169</v>
      </c>
      <c r="M19" s="63"/>
      <c r="N19" s="63"/>
      <c r="O19" s="63"/>
      <c r="P19" s="63"/>
      <c r="Q19" s="63"/>
      <c r="R19" s="63"/>
      <c r="S19" s="76"/>
      <c r="T19" s="63"/>
      <c r="U19" s="63"/>
      <c r="V19" s="63"/>
      <c r="W19" s="75"/>
      <c r="X19" s="63"/>
      <c r="Y19" s="63"/>
      <c r="Z19" s="63"/>
      <c r="AA19" s="63"/>
      <c r="AB19" s="63"/>
    </row>
    <row r="20" spans="2:28" ht="24" customHeight="1" thickBot="1" x14ac:dyDescent="0.25">
      <c r="B20" s="82" t="s">
        <v>57</v>
      </c>
      <c r="C20" s="83"/>
      <c r="D20" s="83"/>
      <c r="E20" s="84"/>
      <c r="F20" s="60">
        <f>F18+F19</f>
        <v>45000</v>
      </c>
      <c r="G20" s="85"/>
      <c r="H20" s="86"/>
      <c r="I20" s="86"/>
      <c r="J20" s="86"/>
      <c r="K20" s="87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2:28" ht="60" x14ac:dyDescent="0.2">
      <c r="B21" s="50" t="s">
        <v>58</v>
      </c>
      <c r="C21" s="51" t="s">
        <v>59</v>
      </c>
      <c r="D21" s="52" t="s">
        <v>39</v>
      </c>
      <c r="E21" s="51">
        <v>1</v>
      </c>
      <c r="F21" s="53">
        <f>500 * 1.05*1.05</f>
        <v>551.25</v>
      </c>
      <c r="G21" s="51" t="s">
        <v>2</v>
      </c>
      <c r="H21" s="57">
        <v>45962</v>
      </c>
      <c r="I21" s="51" t="s">
        <v>60</v>
      </c>
      <c r="J21" s="51" t="s">
        <v>61</v>
      </c>
      <c r="K21" s="54" t="s">
        <v>62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76"/>
      <c r="Y21" s="63"/>
      <c r="Z21" s="63"/>
      <c r="AA21" s="75"/>
      <c r="AB21" s="63"/>
    </row>
    <row r="22" spans="2:28" ht="36" x14ac:dyDescent="0.2">
      <c r="B22" s="35" t="s">
        <v>58</v>
      </c>
      <c r="C22" s="25" t="s">
        <v>63</v>
      </c>
      <c r="D22" s="25" t="s">
        <v>39</v>
      </c>
      <c r="E22" s="25">
        <v>10</v>
      </c>
      <c r="F22" s="27">
        <v>5000</v>
      </c>
      <c r="G22" s="25" t="s">
        <v>2</v>
      </c>
      <c r="H22" s="80">
        <v>45839</v>
      </c>
      <c r="I22" s="37" t="s">
        <v>64</v>
      </c>
      <c r="J22" s="18" t="s">
        <v>61</v>
      </c>
      <c r="K22" s="34" t="s">
        <v>65</v>
      </c>
      <c r="M22" s="63"/>
      <c r="N22" s="63"/>
      <c r="O22" s="63"/>
      <c r="P22" s="63"/>
      <c r="Q22" s="63"/>
      <c r="R22" s="63"/>
      <c r="S22" s="63"/>
      <c r="T22" s="76"/>
      <c r="U22" s="63"/>
      <c r="V22" s="63"/>
      <c r="W22" s="75"/>
      <c r="X22" s="63"/>
      <c r="Y22" s="63"/>
      <c r="Z22" s="63"/>
      <c r="AA22" s="63"/>
      <c r="AB22" s="63"/>
    </row>
    <row r="23" spans="2:28" ht="48" x14ac:dyDescent="0.2">
      <c r="B23" s="35" t="s">
        <v>58</v>
      </c>
      <c r="C23" s="25" t="s">
        <v>66</v>
      </c>
      <c r="D23" s="25" t="s">
        <v>39</v>
      </c>
      <c r="E23" s="25">
        <v>10</v>
      </c>
      <c r="F23" s="27">
        <v>20000</v>
      </c>
      <c r="G23" s="25" t="s">
        <v>2</v>
      </c>
      <c r="H23" s="80">
        <v>45809</v>
      </c>
      <c r="I23" s="18" t="s">
        <v>64</v>
      </c>
      <c r="J23" s="18" t="s">
        <v>61</v>
      </c>
      <c r="K23" s="34" t="s">
        <v>67</v>
      </c>
      <c r="M23" s="63"/>
      <c r="N23" s="63"/>
      <c r="O23" s="63"/>
      <c r="P23" s="63"/>
      <c r="Q23" s="63"/>
      <c r="R23" s="63"/>
      <c r="S23" s="76"/>
      <c r="T23" s="63"/>
      <c r="U23" s="63"/>
      <c r="V23" s="75"/>
      <c r="W23" s="63"/>
      <c r="X23" s="63"/>
      <c r="Y23" s="63"/>
      <c r="Z23" s="63"/>
      <c r="AA23" s="63"/>
      <c r="AB23" s="63"/>
    </row>
    <row r="24" spans="2:28" ht="72" x14ac:dyDescent="0.2">
      <c r="B24" s="35" t="s">
        <v>58</v>
      </c>
      <c r="C24" s="18" t="s">
        <v>68</v>
      </c>
      <c r="D24" s="18" t="s">
        <v>142</v>
      </c>
      <c r="E24" s="18">
        <v>12</v>
      </c>
      <c r="F24" s="27">
        <f>20000 * 1.05</f>
        <v>21000</v>
      </c>
      <c r="G24" s="18" t="s">
        <v>2</v>
      </c>
      <c r="H24" s="79">
        <v>45658</v>
      </c>
      <c r="I24" s="18" t="s">
        <v>34</v>
      </c>
      <c r="J24" s="18" t="s">
        <v>61</v>
      </c>
      <c r="K24" s="34" t="s">
        <v>69</v>
      </c>
      <c r="M24" s="76"/>
      <c r="N24" s="63"/>
      <c r="O24" s="63"/>
      <c r="P24" s="63"/>
      <c r="Q24" s="75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2:28" ht="95.25" customHeight="1" x14ac:dyDescent="0.2">
      <c r="B25" s="35" t="s">
        <v>58</v>
      </c>
      <c r="C25" s="18" t="s">
        <v>70</v>
      </c>
      <c r="D25" s="18" t="s">
        <v>33</v>
      </c>
      <c r="E25" s="18">
        <v>10</v>
      </c>
      <c r="F25" s="67">
        <v>20000</v>
      </c>
      <c r="G25" s="18" t="s">
        <v>2</v>
      </c>
      <c r="H25" s="79">
        <v>45962</v>
      </c>
      <c r="I25" s="18" t="s">
        <v>60</v>
      </c>
      <c r="J25" s="18" t="s">
        <v>61</v>
      </c>
      <c r="K25" s="34" t="s">
        <v>160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76"/>
      <c r="Y25" s="63"/>
      <c r="Z25" s="63"/>
      <c r="AA25" s="75"/>
      <c r="AB25" s="63"/>
    </row>
    <row r="26" spans="2:28" ht="24" x14ac:dyDescent="0.2">
      <c r="B26" s="35" t="s">
        <v>58</v>
      </c>
      <c r="C26" s="18" t="s">
        <v>71</v>
      </c>
      <c r="D26" s="18" t="s">
        <v>142</v>
      </c>
      <c r="E26" s="18">
        <v>12</v>
      </c>
      <c r="F26" s="27">
        <v>48000</v>
      </c>
      <c r="G26" s="27" t="s">
        <v>29</v>
      </c>
      <c r="H26" s="18" t="s">
        <v>76</v>
      </c>
      <c r="I26" s="18" t="s">
        <v>60</v>
      </c>
      <c r="J26" s="18" t="s">
        <v>72</v>
      </c>
      <c r="K26" s="34" t="s">
        <v>143</v>
      </c>
      <c r="M26" s="63"/>
      <c r="N26" s="63"/>
      <c r="O26" s="63"/>
      <c r="P26" s="7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2:28" ht="261.75" customHeight="1" thickBot="1" x14ac:dyDescent="0.25">
      <c r="B27" s="38" t="s">
        <v>58</v>
      </c>
      <c r="C27" s="40" t="s">
        <v>73</v>
      </c>
      <c r="D27" s="40" t="s">
        <v>142</v>
      </c>
      <c r="E27" s="46">
        <v>12</v>
      </c>
      <c r="F27" s="70">
        <v>700000</v>
      </c>
      <c r="G27" s="42" t="s">
        <v>11</v>
      </c>
      <c r="H27" s="48">
        <v>45931</v>
      </c>
      <c r="I27" s="40" t="s">
        <v>60</v>
      </c>
      <c r="J27" s="40" t="s">
        <v>74</v>
      </c>
      <c r="K27" s="43" t="s">
        <v>162</v>
      </c>
      <c r="M27" s="63"/>
      <c r="N27" s="63"/>
      <c r="O27" s="63"/>
      <c r="P27" s="73"/>
      <c r="Q27" s="63"/>
      <c r="R27" s="63"/>
      <c r="S27" s="63"/>
      <c r="T27" s="63"/>
      <c r="U27" s="63"/>
      <c r="V27" s="63"/>
      <c r="W27" s="76"/>
      <c r="X27" s="63"/>
      <c r="Y27" s="63"/>
      <c r="Z27" s="75"/>
      <c r="AA27" s="63"/>
      <c r="AB27" s="63"/>
    </row>
    <row r="28" spans="2:28" ht="26.25" customHeight="1" thickBot="1" x14ac:dyDescent="0.25">
      <c r="B28" s="82" t="s">
        <v>75</v>
      </c>
      <c r="C28" s="83"/>
      <c r="D28" s="83"/>
      <c r="E28" s="84"/>
      <c r="F28" s="44">
        <f>SUM(F21:F27)</f>
        <v>814551.25</v>
      </c>
      <c r="G28" s="88"/>
      <c r="H28" s="89"/>
      <c r="I28" s="89"/>
      <c r="J28" s="89"/>
      <c r="K28" s="90"/>
      <c r="M28" s="63"/>
      <c r="N28" s="63"/>
      <c r="O28" s="63"/>
      <c r="P28" s="7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2:28" ht="144" x14ac:dyDescent="0.2">
      <c r="B29" s="50" t="s">
        <v>45</v>
      </c>
      <c r="C29" s="51" t="s">
        <v>78</v>
      </c>
      <c r="D29" s="51" t="s">
        <v>142</v>
      </c>
      <c r="E29" s="68">
        <v>12</v>
      </c>
      <c r="F29" s="69">
        <v>500000</v>
      </c>
      <c r="G29" s="53" t="s">
        <v>29</v>
      </c>
      <c r="H29" s="51" t="s">
        <v>76</v>
      </c>
      <c r="I29" s="68" t="s">
        <v>77</v>
      </c>
      <c r="J29" s="68" t="s">
        <v>79</v>
      </c>
      <c r="K29" s="54" t="s">
        <v>161</v>
      </c>
      <c r="M29" s="63"/>
      <c r="N29" s="63"/>
      <c r="O29" s="63"/>
      <c r="P29" s="7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2:28" ht="132" x14ac:dyDescent="0.2">
      <c r="B30" s="35" t="s">
        <v>45</v>
      </c>
      <c r="C30" s="22" t="s">
        <v>80</v>
      </c>
      <c r="D30" s="18" t="s">
        <v>142</v>
      </c>
      <c r="E30" s="28">
        <v>12</v>
      </c>
      <c r="F30" s="67">
        <v>100000</v>
      </c>
      <c r="G30" s="27" t="s">
        <v>29</v>
      </c>
      <c r="H30" s="18" t="s">
        <v>76</v>
      </c>
      <c r="I30" s="28" t="s">
        <v>34</v>
      </c>
      <c r="J30" s="28" t="s">
        <v>81</v>
      </c>
      <c r="K30" s="34" t="s">
        <v>137</v>
      </c>
      <c r="M30" s="63"/>
      <c r="N30" s="63"/>
      <c r="O30" s="63"/>
      <c r="P30" s="7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2:28" ht="66" customHeight="1" x14ac:dyDescent="0.2">
      <c r="B31" s="35" t="s">
        <v>45</v>
      </c>
      <c r="C31" s="28" t="s">
        <v>82</v>
      </c>
      <c r="D31" s="18" t="s">
        <v>39</v>
      </c>
      <c r="E31" s="28">
        <v>1</v>
      </c>
      <c r="F31" s="31">
        <v>109346.5</v>
      </c>
      <c r="G31" s="27" t="s">
        <v>29</v>
      </c>
      <c r="H31" s="79">
        <v>45689</v>
      </c>
      <c r="I31" s="28" t="s">
        <v>46</v>
      </c>
      <c r="J31" s="28" t="s">
        <v>79</v>
      </c>
      <c r="K31" s="34" t="s">
        <v>83</v>
      </c>
      <c r="M31" s="63"/>
      <c r="N31" s="63"/>
      <c r="O31" s="63"/>
      <c r="P31" s="73"/>
      <c r="Q31" s="77"/>
      <c r="R31" s="75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2:28" ht="72" x14ac:dyDescent="0.2">
      <c r="B32" s="35" t="s">
        <v>45</v>
      </c>
      <c r="C32" s="22" t="s">
        <v>84</v>
      </c>
      <c r="D32" s="18" t="s">
        <v>39</v>
      </c>
      <c r="E32" s="28">
        <v>12</v>
      </c>
      <c r="F32" s="67">
        <v>40000.04</v>
      </c>
      <c r="G32" s="18" t="s">
        <v>29</v>
      </c>
      <c r="H32" s="18" t="s">
        <v>76</v>
      </c>
      <c r="I32" s="28" t="s">
        <v>37</v>
      </c>
      <c r="J32" s="28" t="s">
        <v>81</v>
      </c>
      <c r="K32" s="34" t="s">
        <v>163</v>
      </c>
      <c r="M32" s="63"/>
      <c r="N32" s="63"/>
      <c r="O32" s="63"/>
      <c r="P32" s="7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2:28" ht="48" x14ac:dyDescent="0.2">
      <c r="B33" s="35" t="s">
        <v>45</v>
      </c>
      <c r="C33" s="28" t="s">
        <v>85</v>
      </c>
      <c r="D33" s="18" t="s">
        <v>142</v>
      </c>
      <c r="E33" s="28">
        <v>12</v>
      </c>
      <c r="F33" s="31">
        <v>60000</v>
      </c>
      <c r="G33" s="27" t="s">
        <v>11</v>
      </c>
      <c r="H33" s="79">
        <v>45809</v>
      </c>
      <c r="I33" s="28" t="s">
        <v>37</v>
      </c>
      <c r="J33" s="28" t="s">
        <v>81</v>
      </c>
      <c r="K33" s="34" t="s">
        <v>86</v>
      </c>
      <c r="M33" s="63"/>
      <c r="N33" s="63"/>
      <c r="O33" s="63"/>
      <c r="P33" s="73"/>
      <c r="Q33" s="63"/>
      <c r="R33" s="63"/>
      <c r="S33" s="76"/>
      <c r="T33" s="63"/>
      <c r="U33" s="63"/>
      <c r="V33" s="75"/>
      <c r="W33" s="63"/>
      <c r="X33" s="63"/>
      <c r="Y33" s="63"/>
      <c r="Z33" s="63"/>
      <c r="AA33" s="63"/>
      <c r="AB33" s="63"/>
    </row>
    <row r="34" spans="2:28" ht="138" customHeight="1" x14ac:dyDescent="0.2">
      <c r="B34" s="35" t="s">
        <v>45</v>
      </c>
      <c r="C34" s="28" t="s">
        <v>87</v>
      </c>
      <c r="D34" s="18" t="s">
        <v>149</v>
      </c>
      <c r="E34" s="18">
        <v>5000</v>
      </c>
      <c r="F34" s="32">
        <v>40000</v>
      </c>
      <c r="G34" s="27" t="s">
        <v>2</v>
      </c>
      <c r="H34" s="79">
        <v>45748</v>
      </c>
      <c r="I34" s="18" t="s">
        <v>64</v>
      </c>
      <c r="J34" s="18" t="s">
        <v>61</v>
      </c>
      <c r="K34" s="34" t="s">
        <v>164</v>
      </c>
      <c r="M34" s="63"/>
      <c r="N34" s="63"/>
      <c r="O34" s="63"/>
      <c r="P34" s="73"/>
      <c r="Q34" s="76"/>
      <c r="R34" s="63"/>
      <c r="S34" s="63"/>
      <c r="T34" s="75"/>
      <c r="U34" s="63"/>
      <c r="V34" s="63"/>
      <c r="W34" s="63"/>
      <c r="X34" s="63"/>
      <c r="Y34" s="63"/>
      <c r="Z34" s="63"/>
      <c r="AA34" s="63"/>
      <c r="AB34" s="63"/>
    </row>
    <row r="35" spans="2:28" ht="148.5" customHeight="1" x14ac:dyDescent="0.2">
      <c r="B35" s="35" t="s">
        <v>45</v>
      </c>
      <c r="C35" s="18" t="s">
        <v>88</v>
      </c>
      <c r="D35" s="18" t="s">
        <v>39</v>
      </c>
      <c r="E35" s="26">
        <v>12</v>
      </c>
      <c r="F35" s="27">
        <v>52113.599999999999</v>
      </c>
      <c r="G35" s="27" t="s">
        <v>2</v>
      </c>
      <c r="H35" s="79">
        <v>45658</v>
      </c>
      <c r="I35" s="18" t="s">
        <v>89</v>
      </c>
      <c r="J35" s="18" t="s">
        <v>61</v>
      </c>
      <c r="K35" s="34" t="s">
        <v>138</v>
      </c>
      <c r="M35" s="63"/>
      <c r="N35" s="63"/>
      <c r="O35" s="76"/>
      <c r="P35" s="73"/>
      <c r="Q35" s="75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2:28" ht="48" x14ac:dyDescent="0.2">
      <c r="B36" s="35" t="s">
        <v>45</v>
      </c>
      <c r="C36" s="28" t="s">
        <v>90</v>
      </c>
      <c r="D36" s="18" t="s">
        <v>142</v>
      </c>
      <c r="E36" s="23">
        <v>12</v>
      </c>
      <c r="F36" s="31">
        <v>36000</v>
      </c>
      <c r="G36" s="24" t="s">
        <v>11</v>
      </c>
      <c r="H36" s="80">
        <v>45901</v>
      </c>
      <c r="I36" s="23" t="s">
        <v>64</v>
      </c>
      <c r="J36" s="23" t="s">
        <v>81</v>
      </c>
      <c r="K36" s="34" t="s">
        <v>91</v>
      </c>
      <c r="M36" s="63"/>
      <c r="N36" s="63"/>
      <c r="O36" s="63"/>
      <c r="P36" s="73"/>
      <c r="Q36" s="63"/>
      <c r="R36" s="63"/>
      <c r="S36" s="63"/>
      <c r="T36" s="63"/>
      <c r="U36" s="63"/>
      <c r="V36" s="76"/>
      <c r="W36" s="63"/>
      <c r="X36" s="63"/>
      <c r="Y36" s="75"/>
      <c r="Z36" s="63"/>
      <c r="AA36" s="63"/>
      <c r="AB36" s="63"/>
    </row>
    <row r="37" spans="2:28" ht="48" x14ac:dyDescent="0.2">
      <c r="B37" s="35" t="s">
        <v>45</v>
      </c>
      <c r="C37" s="22" t="s">
        <v>92</v>
      </c>
      <c r="D37" s="18" t="s">
        <v>142</v>
      </c>
      <c r="E37" s="23">
        <v>12</v>
      </c>
      <c r="F37" s="31">
        <v>28000</v>
      </c>
      <c r="G37" s="24" t="s">
        <v>11</v>
      </c>
      <c r="H37" s="80">
        <v>45717</v>
      </c>
      <c r="I37" s="23" t="s">
        <v>37</v>
      </c>
      <c r="J37" s="23" t="s">
        <v>81</v>
      </c>
      <c r="K37" s="34" t="s">
        <v>93</v>
      </c>
      <c r="M37" s="63"/>
      <c r="N37" s="63"/>
      <c r="O37" s="63"/>
      <c r="P37" s="73"/>
      <c r="Q37" s="76"/>
      <c r="R37" s="63"/>
      <c r="S37" s="75"/>
      <c r="T37" s="63"/>
      <c r="U37" s="63"/>
      <c r="V37" s="63"/>
      <c r="W37" s="63"/>
      <c r="X37" s="63"/>
      <c r="Y37" s="63"/>
      <c r="Z37" s="63"/>
      <c r="AA37" s="63"/>
      <c r="AB37" s="63"/>
    </row>
    <row r="38" spans="2:28" ht="48" x14ac:dyDescent="0.2">
      <c r="B38" s="35" t="s">
        <v>45</v>
      </c>
      <c r="C38" s="22" t="s">
        <v>94</v>
      </c>
      <c r="D38" s="18" t="s">
        <v>142</v>
      </c>
      <c r="E38" s="23">
        <v>12</v>
      </c>
      <c r="F38" s="31">
        <v>21000</v>
      </c>
      <c r="G38" s="24" t="s">
        <v>11</v>
      </c>
      <c r="H38" s="80">
        <v>45901</v>
      </c>
      <c r="I38" s="23" t="s">
        <v>34</v>
      </c>
      <c r="J38" s="23" t="s">
        <v>81</v>
      </c>
      <c r="K38" s="34" t="s">
        <v>95</v>
      </c>
      <c r="M38" s="63"/>
      <c r="N38" s="63"/>
      <c r="O38" s="63"/>
      <c r="P38" s="73"/>
      <c r="Q38" s="63"/>
      <c r="R38" s="63"/>
      <c r="S38" s="63"/>
      <c r="T38" s="63"/>
      <c r="U38" s="63"/>
      <c r="V38" s="76"/>
      <c r="W38" s="63"/>
      <c r="X38" s="63"/>
      <c r="Y38" s="75"/>
      <c r="Z38" s="63"/>
      <c r="AA38" s="63"/>
      <c r="AB38" s="63"/>
    </row>
    <row r="39" spans="2:28" ht="84" x14ac:dyDescent="0.2">
      <c r="B39" s="35" t="s">
        <v>45</v>
      </c>
      <c r="C39" s="28" t="s">
        <v>96</v>
      </c>
      <c r="D39" s="18" t="s">
        <v>150</v>
      </c>
      <c r="E39" s="18">
        <v>4000</v>
      </c>
      <c r="F39" s="32">
        <v>20000</v>
      </c>
      <c r="G39" s="27" t="s">
        <v>2</v>
      </c>
      <c r="H39" s="79">
        <v>45748</v>
      </c>
      <c r="I39" s="18" t="s">
        <v>64</v>
      </c>
      <c r="J39" s="18" t="s">
        <v>61</v>
      </c>
      <c r="K39" s="34" t="s">
        <v>164</v>
      </c>
      <c r="M39" s="63"/>
      <c r="N39" s="63"/>
      <c r="O39" s="63"/>
      <c r="P39" s="73"/>
      <c r="Q39" s="76"/>
      <c r="R39" s="63"/>
      <c r="S39" s="63"/>
      <c r="T39" s="75"/>
      <c r="U39" s="63"/>
      <c r="V39" s="63"/>
      <c r="W39" s="63"/>
      <c r="X39" s="63"/>
      <c r="Y39" s="63"/>
      <c r="Z39" s="63"/>
      <c r="AA39" s="63"/>
      <c r="AB39" s="63"/>
    </row>
    <row r="40" spans="2:28" ht="84" x14ac:dyDescent="0.2">
      <c r="B40" s="35" t="s">
        <v>45</v>
      </c>
      <c r="C40" s="28" t="s">
        <v>97</v>
      </c>
      <c r="D40" s="18" t="s">
        <v>151</v>
      </c>
      <c r="E40" s="18">
        <v>2000</v>
      </c>
      <c r="F40" s="32">
        <v>15000</v>
      </c>
      <c r="G40" s="27" t="s">
        <v>2</v>
      </c>
      <c r="H40" s="79">
        <v>45748</v>
      </c>
      <c r="I40" s="18" t="s">
        <v>64</v>
      </c>
      <c r="J40" s="18" t="s">
        <v>61</v>
      </c>
      <c r="K40" s="34" t="s">
        <v>164</v>
      </c>
      <c r="M40" s="63"/>
      <c r="N40" s="63"/>
      <c r="O40" s="63"/>
      <c r="P40" s="73"/>
      <c r="Q40" s="76"/>
      <c r="R40" s="63"/>
      <c r="S40" s="63"/>
      <c r="T40" s="75"/>
      <c r="U40" s="63"/>
      <c r="V40" s="63"/>
      <c r="W40" s="63"/>
      <c r="X40" s="63"/>
      <c r="Y40" s="63"/>
      <c r="Z40" s="63"/>
      <c r="AA40" s="63"/>
      <c r="AB40" s="63"/>
    </row>
    <row r="41" spans="2:28" ht="60" x14ac:dyDescent="0.2">
      <c r="B41" s="35" t="s">
        <v>45</v>
      </c>
      <c r="C41" s="18" t="s">
        <v>98</v>
      </c>
      <c r="D41" s="18" t="s">
        <v>146</v>
      </c>
      <c r="E41" s="18">
        <v>300</v>
      </c>
      <c r="F41" s="32">
        <v>12000</v>
      </c>
      <c r="G41" s="27" t="s">
        <v>2</v>
      </c>
      <c r="H41" s="79">
        <v>45748</v>
      </c>
      <c r="I41" s="18" t="s">
        <v>99</v>
      </c>
      <c r="J41" s="18" t="s">
        <v>61</v>
      </c>
      <c r="K41" s="34" t="s">
        <v>165</v>
      </c>
      <c r="M41" s="63"/>
      <c r="N41" s="63"/>
      <c r="O41" s="63"/>
      <c r="P41" s="73"/>
      <c r="Q41" s="76"/>
      <c r="R41" s="63"/>
      <c r="S41" s="63"/>
      <c r="T41" s="75"/>
      <c r="U41" s="63"/>
      <c r="V41" s="63"/>
      <c r="W41" s="63"/>
      <c r="X41" s="63"/>
      <c r="Y41" s="63"/>
      <c r="Z41" s="63"/>
      <c r="AA41" s="63"/>
      <c r="AB41" s="63"/>
    </row>
    <row r="42" spans="2:28" ht="36" x14ac:dyDescent="0.2">
      <c r="B42" s="35" t="s">
        <v>45</v>
      </c>
      <c r="C42" s="29" t="s">
        <v>100</v>
      </c>
      <c r="D42" s="18" t="s">
        <v>39</v>
      </c>
      <c r="E42" s="18">
        <v>1000</v>
      </c>
      <c r="F42" s="32">
        <v>12000</v>
      </c>
      <c r="G42" s="27" t="s">
        <v>2</v>
      </c>
      <c r="H42" s="79">
        <v>45748</v>
      </c>
      <c r="I42" s="18" t="s">
        <v>64</v>
      </c>
      <c r="J42" s="18" t="s">
        <v>61</v>
      </c>
      <c r="K42" s="34" t="s">
        <v>166</v>
      </c>
      <c r="M42" s="63"/>
      <c r="N42" s="63"/>
      <c r="O42" s="63"/>
      <c r="P42" s="73"/>
      <c r="Q42" s="76"/>
      <c r="R42" s="63"/>
      <c r="S42" s="63"/>
      <c r="T42" s="75"/>
      <c r="U42" s="63"/>
      <c r="V42" s="63"/>
      <c r="W42" s="63"/>
      <c r="X42" s="63"/>
      <c r="Y42" s="63"/>
      <c r="Z42" s="63"/>
      <c r="AA42" s="63"/>
      <c r="AB42" s="63"/>
    </row>
    <row r="43" spans="2:28" ht="24" x14ac:dyDescent="0.2">
      <c r="B43" s="35" t="s">
        <v>45</v>
      </c>
      <c r="C43" s="28" t="s">
        <v>101</v>
      </c>
      <c r="D43" s="18" t="s">
        <v>39</v>
      </c>
      <c r="E43" s="22">
        <v>2</v>
      </c>
      <c r="F43" s="32">
        <v>10500</v>
      </c>
      <c r="G43" s="27" t="s">
        <v>2</v>
      </c>
      <c r="H43" s="79">
        <v>45717</v>
      </c>
      <c r="I43" s="18" t="s">
        <v>40</v>
      </c>
      <c r="J43" s="18" t="s">
        <v>81</v>
      </c>
      <c r="K43" s="34" t="s">
        <v>147</v>
      </c>
      <c r="M43" s="63"/>
      <c r="N43" s="63"/>
      <c r="O43" s="63"/>
      <c r="P43" s="73"/>
      <c r="Q43" s="63"/>
      <c r="R43" s="76"/>
      <c r="S43" s="75"/>
      <c r="T43" s="63"/>
      <c r="U43" s="63"/>
      <c r="V43" s="63"/>
      <c r="W43" s="63"/>
      <c r="X43" s="63"/>
      <c r="Y43" s="63"/>
      <c r="Z43" s="63"/>
      <c r="AA43" s="63"/>
      <c r="AB43" s="63"/>
    </row>
    <row r="44" spans="2:28" ht="24" x14ac:dyDescent="0.2">
      <c r="B44" s="35" t="s">
        <v>45</v>
      </c>
      <c r="C44" s="28" t="s">
        <v>102</v>
      </c>
      <c r="D44" s="18" t="s">
        <v>39</v>
      </c>
      <c r="E44" s="18">
        <v>10</v>
      </c>
      <c r="F44" s="32">
        <v>10000</v>
      </c>
      <c r="G44" s="27" t="s">
        <v>2</v>
      </c>
      <c r="H44" s="18" t="s">
        <v>51</v>
      </c>
      <c r="I44" s="18" t="s">
        <v>64</v>
      </c>
      <c r="J44" s="18" t="s">
        <v>61</v>
      </c>
      <c r="K44" s="34" t="s">
        <v>148</v>
      </c>
      <c r="M44" s="63"/>
      <c r="N44" s="63"/>
      <c r="O44" s="63"/>
      <c r="P44" s="73"/>
      <c r="Q44" s="76"/>
      <c r="R44" s="63"/>
      <c r="S44" s="63"/>
      <c r="T44" s="75"/>
      <c r="U44" s="63"/>
      <c r="V44" s="63"/>
      <c r="W44" s="63"/>
      <c r="X44" s="63"/>
      <c r="Y44" s="63"/>
      <c r="Z44" s="63"/>
      <c r="AA44" s="63"/>
      <c r="AB44" s="63"/>
    </row>
    <row r="45" spans="2:28" ht="84" x14ac:dyDescent="0.2">
      <c r="B45" s="35" t="s">
        <v>45</v>
      </c>
      <c r="C45" s="18" t="s">
        <v>103</v>
      </c>
      <c r="D45" s="18" t="s">
        <v>142</v>
      </c>
      <c r="E45" s="23">
        <v>12</v>
      </c>
      <c r="F45" s="31">
        <v>10000</v>
      </c>
      <c r="G45" s="24" t="s">
        <v>29</v>
      </c>
      <c r="H45" s="80">
        <v>45901</v>
      </c>
      <c r="I45" s="23" t="s">
        <v>104</v>
      </c>
      <c r="J45" s="23" t="s">
        <v>105</v>
      </c>
      <c r="K45" s="34" t="s">
        <v>106</v>
      </c>
      <c r="M45" s="63"/>
      <c r="N45" s="63"/>
      <c r="O45" s="63"/>
      <c r="P45" s="73"/>
      <c r="Q45" s="63"/>
      <c r="R45" s="63"/>
      <c r="S45" s="63"/>
      <c r="T45" s="63"/>
      <c r="U45" s="63"/>
      <c r="V45" s="76"/>
      <c r="W45" s="63"/>
      <c r="X45" s="63"/>
      <c r="Y45" s="75"/>
      <c r="Z45" s="63"/>
      <c r="AA45" s="63"/>
      <c r="AB45" s="63"/>
    </row>
    <row r="46" spans="2:28" ht="84" x14ac:dyDescent="0.2">
      <c r="B46" s="35" t="s">
        <v>45</v>
      </c>
      <c r="C46" s="28" t="s">
        <v>107</v>
      </c>
      <c r="D46" s="18" t="s">
        <v>152</v>
      </c>
      <c r="E46" s="18">
        <v>300</v>
      </c>
      <c r="F46" s="32">
        <v>8500</v>
      </c>
      <c r="G46" s="27" t="s">
        <v>2</v>
      </c>
      <c r="H46" s="79">
        <v>45748</v>
      </c>
      <c r="I46" s="18" t="s">
        <v>64</v>
      </c>
      <c r="J46" s="18" t="s">
        <v>61</v>
      </c>
      <c r="K46" s="34" t="s">
        <v>164</v>
      </c>
      <c r="M46" s="63"/>
      <c r="N46" s="63"/>
      <c r="O46" s="63"/>
      <c r="P46" s="73"/>
      <c r="Q46" s="76"/>
      <c r="R46" s="63"/>
      <c r="S46" s="63"/>
      <c r="T46" s="75"/>
      <c r="U46" s="63"/>
      <c r="V46" s="63"/>
      <c r="W46" s="63"/>
      <c r="X46" s="63"/>
      <c r="Y46" s="63"/>
      <c r="Z46" s="63"/>
      <c r="AA46" s="63"/>
      <c r="AB46" s="63"/>
    </row>
    <row r="47" spans="2:28" ht="27.75" customHeight="1" x14ac:dyDescent="0.2">
      <c r="B47" s="35" t="s">
        <v>45</v>
      </c>
      <c r="C47" s="29" t="s">
        <v>108</v>
      </c>
      <c r="D47" s="18" t="s">
        <v>39</v>
      </c>
      <c r="E47" s="26">
        <v>4</v>
      </c>
      <c r="F47" s="32">
        <v>8400</v>
      </c>
      <c r="G47" s="27" t="s">
        <v>2</v>
      </c>
      <c r="H47" s="79">
        <v>45717</v>
      </c>
      <c r="I47" s="18" t="s">
        <v>34</v>
      </c>
      <c r="J47" s="18" t="s">
        <v>81</v>
      </c>
      <c r="K47" s="34" t="s">
        <v>144</v>
      </c>
      <c r="M47" s="63"/>
      <c r="N47" s="63"/>
      <c r="O47" s="63"/>
      <c r="P47" s="73"/>
      <c r="Q47" s="63"/>
      <c r="R47" s="76"/>
      <c r="S47" s="75"/>
      <c r="T47" s="63"/>
      <c r="U47" s="63"/>
      <c r="V47" s="63"/>
      <c r="W47" s="63"/>
      <c r="X47" s="63"/>
      <c r="Y47" s="63"/>
      <c r="Z47" s="63"/>
      <c r="AA47" s="63"/>
      <c r="AB47" s="63"/>
    </row>
    <row r="48" spans="2:28" ht="24" x14ac:dyDescent="0.2">
      <c r="B48" s="35" t="s">
        <v>45</v>
      </c>
      <c r="C48" s="29" t="s">
        <v>109</v>
      </c>
      <c r="D48" s="18" t="s">
        <v>39</v>
      </c>
      <c r="E48" s="18">
        <v>4</v>
      </c>
      <c r="F48" s="32">
        <v>8000</v>
      </c>
      <c r="G48" s="27" t="s">
        <v>2</v>
      </c>
      <c r="H48" s="79">
        <v>45962</v>
      </c>
      <c r="I48" s="18" t="s">
        <v>110</v>
      </c>
      <c r="J48" s="18" t="s">
        <v>61</v>
      </c>
      <c r="K48" s="34" t="s">
        <v>111</v>
      </c>
      <c r="M48" s="63"/>
      <c r="N48" s="63"/>
      <c r="O48" s="63"/>
      <c r="P48" s="73"/>
      <c r="Q48" s="63"/>
      <c r="R48" s="63"/>
      <c r="S48" s="63"/>
      <c r="T48" s="63"/>
      <c r="U48" s="63"/>
      <c r="V48" s="63"/>
      <c r="W48" s="63"/>
      <c r="X48" s="76"/>
      <c r="Y48" s="63"/>
      <c r="Z48" s="63"/>
      <c r="AA48" s="75"/>
      <c r="AB48" s="63"/>
    </row>
    <row r="49" spans="2:28" ht="108" x14ac:dyDescent="0.2">
      <c r="B49" s="35" t="s">
        <v>45</v>
      </c>
      <c r="C49" s="22" t="s">
        <v>112</v>
      </c>
      <c r="D49" s="18" t="s">
        <v>142</v>
      </c>
      <c r="E49" s="23">
        <v>12</v>
      </c>
      <c r="F49" s="31">
        <v>7000</v>
      </c>
      <c r="G49" s="24" t="s">
        <v>11</v>
      </c>
      <c r="H49" s="80">
        <v>45748</v>
      </c>
      <c r="I49" s="23" t="s">
        <v>110</v>
      </c>
      <c r="J49" s="23" t="s">
        <v>81</v>
      </c>
      <c r="K49" s="34" t="s">
        <v>113</v>
      </c>
      <c r="M49" s="63"/>
      <c r="N49" s="63"/>
      <c r="O49" s="63"/>
      <c r="P49" s="73"/>
      <c r="Q49" s="76"/>
      <c r="R49" s="63"/>
      <c r="S49" s="63"/>
      <c r="T49" s="75"/>
      <c r="U49" s="63"/>
      <c r="V49" s="63"/>
      <c r="W49" s="63"/>
      <c r="X49" s="63"/>
      <c r="Y49" s="63"/>
      <c r="Z49" s="63"/>
      <c r="AA49" s="63"/>
      <c r="AB49" s="63"/>
    </row>
    <row r="50" spans="2:28" ht="84" x14ac:dyDescent="0.2">
      <c r="B50" s="35" t="s">
        <v>45</v>
      </c>
      <c r="C50" s="28" t="s">
        <v>114</v>
      </c>
      <c r="D50" s="18" t="s">
        <v>153</v>
      </c>
      <c r="E50" s="18">
        <v>200</v>
      </c>
      <c r="F50" s="32">
        <v>7000</v>
      </c>
      <c r="G50" s="27" t="s">
        <v>2</v>
      </c>
      <c r="H50" s="79">
        <v>45748</v>
      </c>
      <c r="I50" s="18" t="s">
        <v>64</v>
      </c>
      <c r="J50" s="18" t="s">
        <v>61</v>
      </c>
      <c r="K50" s="34" t="s">
        <v>164</v>
      </c>
      <c r="M50" s="63"/>
      <c r="N50" s="63"/>
      <c r="O50" s="63"/>
      <c r="P50" s="73"/>
      <c r="Q50" s="76"/>
      <c r="R50" s="63"/>
      <c r="S50" s="63"/>
      <c r="T50" s="75"/>
      <c r="U50" s="63"/>
      <c r="V50" s="63"/>
      <c r="W50" s="63"/>
      <c r="X50" s="63"/>
      <c r="Y50" s="63"/>
      <c r="Z50" s="63"/>
      <c r="AA50" s="63"/>
      <c r="AB50" s="63"/>
    </row>
    <row r="51" spans="2:28" ht="60" x14ac:dyDescent="0.2">
      <c r="B51" s="35" t="s">
        <v>45</v>
      </c>
      <c r="C51" s="28" t="s">
        <v>115</v>
      </c>
      <c r="D51" s="18" t="s">
        <v>145</v>
      </c>
      <c r="E51" s="22">
        <v>600</v>
      </c>
      <c r="F51" s="32">
        <v>6000</v>
      </c>
      <c r="G51" s="27" t="s">
        <v>2</v>
      </c>
      <c r="H51" s="79">
        <v>45658</v>
      </c>
      <c r="I51" s="18" t="s">
        <v>34</v>
      </c>
      <c r="J51" s="18" t="s">
        <v>61</v>
      </c>
      <c r="K51" s="34" t="s">
        <v>116</v>
      </c>
      <c r="M51" s="63"/>
      <c r="N51" s="63"/>
      <c r="O51" s="76"/>
      <c r="P51" s="73"/>
      <c r="Q51" s="75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2:28" ht="24" x14ac:dyDescent="0.2">
      <c r="B52" s="35" t="s">
        <v>45</v>
      </c>
      <c r="C52" s="28" t="s">
        <v>154</v>
      </c>
      <c r="D52" s="18" t="s">
        <v>39</v>
      </c>
      <c r="E52" s="18">
        <v>100</v>
      </c>
      <c r="F52" s="32">
        <v>5000</v>
      </c>
      <c r="G52" s="27" t="s">
        <v>2</v>
      </c>
      <c r="H52" s="79">
        <v>45962</v>
      </c>
      <c r="I52" s="18" t="s">
        <v>64</v>
      </c>
      <c r="J52" s="18" t="s">
        <v>61</v>
      </c>
      <c r="K52" s="34" t="s">
        <v>155</v>
      </c>
      <c r="M52" s="63"/>
      <c r="N52" s="63"/>
      <c r="O52" s="63"/>
      <c r="P52" s="73"/>
      <c r="Q52" s="63"/>
      <c r="R52" s="63"/>
      <c r="S52" s="63"/>
      <c r="T52" s="63"/>
      <c r="U52" s="63"/>
      <c r="V52" s="63"/>
      <c r="W52" s="63"/>
      <c r="X52" s="76"/>
      <c r="Y52" s="63"/>
      <c r="Z52" s="63"/>
      <c r="AA52" s="75"/>
      <c r="AB52" s="63"/>
    </row>
    <row r="53" spans="2:28" ht="24" x14ac:dyDescent="0.2">
      <c r="B53" s="35" t="s">
        <v>45</v>
      </c>
      <c r="C53" s="29" t="s">
        <v>117</v>
      </c>
      <c r="D53" s="18" t="s">
        <v>39</v>
      </c>
      <c r="E53" s="18">
        <v>3</v>
      </c>
      <c r="F53" s="32">
        <v>4000</v>
      </c>
      <c r="G53" s="27" t="s">
        <v>2</v>
      </c>
      <c r="H53" s="79">
        <v>45809</v>
      </c>
      <c r="I53" s="18" t="s">
        <v>34</v>
      </c>
      <c r="J53" s="18" t="s">
        <v>61</v>
      </c>
      <c r="K53" s="34" t="s">
        <v>156</v>
      </c>
      <c r="M53" s="63"/>
      <c r="N53" s="63"/>
      <c r="O53" s="63"/>
      <c r="P53" s="73"/>
      <c r="Q53" s="63"/>
      <c r="R53" s="63"/>
      <c r="S53" s="76"/>
      <c r="T53" s="63"/>
      <c r="U53" s="63"/>
      <c r="V53" s="75"/>
      <c r="W53" s="63"/>
      <c r="X53" s="63"/>
      <c r="Y53" s="63"/>
      <c r="Z53" s="63"/>
      <c r="AA53" s="63"/>
      <c r="AB53" s="63"/>
    </row>
    <row r="54" spans="2:28" ht="84" x14ac:dyDescent="0.2">
      <c r="B54" s="35" t="s">
        <v>45</v>
      </c>
      <c r="C54" s="28" t="s">
        <v>118</v>
      </c>
      <c r="D54" s="18" t="s">
        <v>153</v>
      </c>
      <c r="E54" s="18">
        <v>200</v>
      </c>
      <c r="F54" s="32">
        <v>3500</v>
      </c>
      <c r="G54" s="27" t="s">
        <v>2</v>
      </c>
      <c r="H54" s="79">
        <v>45748</v>
      </c>
      <c r="I54" s="18" t="s">
        <v>64</v>
      </c>
      <c r="J54" s="18" t="s">
        <v>61</v>
      </c>
      <c r="K54" s="34" t="s">
        <v>164</v>
      </c>
      <c r="M54" s="63"/>
      <c r="N54" s="63"/>
      <c r="O54" s="63"/>
      <c r="P54" s="73"/>
      <c r="Q54" s="76"/>
      <c r="R54" s="63"/>
      <c r="S54" s="63"/>
      <c r="T54" s="75"/>
      <c r="U54" s="63"/>
      <c r="V54" s="63"/>
      <c r="W54" s="63"/>
      <c r="X54" s="63"/>
      <c r="Y54" s="63"/>
      <c r="Z54" s="63"/>
      <c r="AA54" s="63"/>
      <c r="AB54" s="63"/>
    </row>
    <row r="55" spans="2:28" ht="84" x14ac:dyDescent="0.2">
      <c r="B55" s="35" t="s">
        <v>45</v>
      </c>
      <c r="C55" s="18" t="s">
        <v>119</v>
      </c>
      <c r="D55" s="18" t="s">
        <v>39</v>
      </c>
      <c r="E55" s="18">
        <v>75</v>
      </c>
      <c r="F55" s="27">
        <v>2253.75</v>
      </c>
      <c r="G55" s="27" t="s">
        <v>2</v>
      </c>
      <c r="H55" s="81">
        <v>45748</v>
      </c>
      <c r="I55" s="18" t="s">
        <v>64</v>
      </c>
      <c r="J55" s="18" t="s">
        <v>61</v>
      </c>
      <c r="K55" s="34" t="s">
        <v>167</v>
      </c>
      <c r="M55" s="63"/>
      <c r="N55" s="63"/>
      <c r="O55" s="63"/>
      <c r="P55" s="73"/>
      <c r="Q55" s="76"/>
      <c r="R55" s="63"/>
      <c r="S55" s="63"/>
      <c r="T55" s="75"/>
      <c r="U55" s="63"/>
      <c r="V55" s="63"/>
      <c r="W55" s="63"/>
      <c r="X55" s="63"/>
      <c r="Y55" s="63"/>
      <c r="Z55" s="63"/>
      <c r="AA55" s="63"/>
      <c r="AB55" s="63"/>
    </row>
    <row r="56" spans="2:28" ht="24" x14ac:dyDescent="0.2">
      <c r="B56" s="35" t="s">
        <v>45</v>
      </c>
      <c r="C56" s="29" t="s">
        <v>120</v>
      </c>
      <c r="D56" s="18" t="s">
        <v>39</v>
      </c>
      <c r="E56" s="18">
        <v>4</v>
      </c>
      <c r="F56" s="27">
        <v>2000</v>
      </c>
      <c r="G56" s="27" t="s">
        <v>2</v>
      </c>
      <c r="H56" s="79">
        <v>45870</v>
      </c>
      <c r="I56" s="18" t="s">
        <v>34</v>
      </c>
      <c r="J56" s="18" t="s">
        <v>61</v>
      </c>
      <c r="K56" s="34" t="s">
        <v>121</v>
      </c>
      <c r="M56" s="63"/>
      <c r="N56" s="63"/>
      <c r="O56" s="63"/>
      <c r="P56" s="73"/>
      <c r="Q56" s="63"/>
      <c r="R56" s="63"/>
      <c r="S56" s="63"/>
      <c r="T56" s="63"/>
      <c r="U56" s="76"/>
      <c r="V56" s="63"/>
      <c r="W56" s="63"/>
      <c r="X56" s="75"/>
      <c r="Y56" s="63"/>
      <c r="Z56" s="63"/>
      <c r="AA56" s="63"/>
      <c r="AB56" s="63"/>
    </row>
    <row r="57" spans="2:28" ht="24" x14ac:dyDescent="0.2">
      <c r="B57" s="35" t="s">
        <v>45</v>
      </c>
      <c r="C57" s="29" t="s">
        <v>122</v>
      </c>
      <c r="D57" s="18" t="s">
        <v>39</v>
      </c>
      <c r="E57" s="18">
        <v>10</v>
      </c>
      <c r="F57" s="27">
        <v>1500</v>
      </c>
      <c r="G57" s="18" t="s">
        <v>2</v>
      </c>
      <c r="H57" s="79">
        <v>45717</v>
      </c>
      <c r="I57" s="18" t="s">
        <v>60</v>
      </c>
      <c r="J57" s="18" t="s">
        <v>61</v>
      </c>
      <c r="K57" s="34" t="s">
        <v>168</v>
      </c>
      <c r="M57" s="63"/>
      <c r="N57" s="63"/>
      <c r="O57" s="63"/>
      <c r="P57" s="73"/>
      <c r="Q57" s="76"/>
      <c r="R57" s="63"/>
      <c r="S57" s="75"/>
      <c r="T57" s="63"/>
      <c r="U57" s="63"/>
      <c r="V57" s="63"/>
      <c r="W57" s="63"/>
      <c r="X57" s="63"/>
      <c r="Y57" s="63"/>
      <c r="Z57" s="63"/>
      <c r="AA57" s="63"/>
      <c r="AB57" s="63"/>
    </row>
    <row r="58" spans="2:28" ht="24" x14ac:dyDescent="0.2">
      <c r="B58" s="35" t="s">
        <v>45</v>
      </c>
      <c r="C58" s="29" t="s">
        <v>123</v>
      </c>
      <c r="D58" s="18" t="s">
        <v>39</v>
      </c>
      <c r="E58" s="18">
        <v>10</v>
      </c>
      <c r="F58" s="32">
        <v>1000</v>
      </c>
      <c r="G58" s="27" t="s">
        <v>2</v>
      </c>
      <c r="H58" s="79">
        <v>45809</v>
      </c>
      <c r="I58" s="18" t="s">
        <v>64</v>
      </c>
      <c r="J58" s="18" t="s">
        <v>61</v>
      </c>
      <c r="K58" s="34" t="s">
        <v>124</v>
      </c>
      <c r="M58" s="63"/>
      <c r="N58" s="63"/>
      <c r="O58" s="63"/>
      <c r="P58" s="73"/>
      <c r="Q58" s="63"/>
      <c r="R58" s="63"/>
      <c r="S58" s="76"/>
      <c r="T58" s="63"/>
      <c r="U58" s="63"/>
      <c r="V58" s="75"/>
      <c r="W58" s="63"/>
      <c r="X58" s="63"/>
      <c r="Y58" s="63"/>
      <c r="Z58" s="63"/>
      <c r="AA58" s="63"/>
      <c r="AB58" s="63"/>
    </row>
    <row r="59" spans="2:28" ht="156" x14ac:dyDescent="0.2">
      <c r="B59" s="35" t="s">
        <v>45</v>
      </c>
      <c r="C59" s="28" t="s">
        <v>125</v>
      </c>
      <c r="D59" s="18" t="s">
        <v>39</v>
      </c>
      <c r="E59" s="23">
        <v>12</v>
      </c>
      <c r="F59" s="31">
        <f>80*12</f>
        <v>960</v>
      </c>
      <c r="G59" s="24" t="s">
        <v>29</v>
      </c>
      <c r="H59" s="25" t="s">
        <v>76</v>
      </c>
      <c r="I59" s="23" t="s">
        <v>34</v>
      </c>
      <c r="J59" s="23" t="s">
        <v>81</v>
      </c>
      <c r="K59" s="34" t="s">
        <v>126</v>
      </c>
      <c r="M59" s="63"/>
      <c r="N59" s="63"/>
      <c r="O59" s="63"/>
      <c r="P59" s="7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2:28" ht="24" x14ac:dyDescent="0.2">
      <c r="B60" s="35" t="s">
        <v>45</v>
      </c>
      <c r="C60" s="29" t="s">
        <v>127</v>
      </c>
      <c r="D60" s="18" t="s">
        <v>39</v>
      </c>
      <c r="E60" s="18">
        <v>1</v>
      </c>
      <c r="F60" s="32">
        <v>650</v>
      </c>
      <c r="G60" s="27" t="s">
        <v>2</v>
      </c>
      <c r="H60" s="79">
        <v>45778</v>
      </c>
      <c r="I60" s="18" t="s">
        <v>34</v>
      </c>
      <c r="J60" s="18" t="s">
        <v>61</v>
      </c>
      <c r="K60" s="34" t="s">
        <v>128</v>
      </c>
      <c r="M60" s="63"/>
      <c r="N60" s="63"/>
      <c r="O60" s="63"/>
      <c r="P60" s="73"/>
      <c r="Q60" s="63"/>
      <c r="R60" s="76"/>
      <c r="S60" s="63"/>
      <c r="T60" s="63"/>
      <c r="U60" s="75"/>
      <c r="V60" s="63"/>
      <c r="W60" s="63"/>
      <c r="X60" s="63"/>
      <c r="Y60" s="63"/>
      <c r="Z60" s="63"/>
      <c r="AA60" s="63"/>
      <c r="AB60" s="63"/>
    </row>
    <row r="61" spans="2:28" ht="24" x14ac:dyDescent="0.2">
      <c r="B61" s="35" t="s">
        <v>45</v>
      </c>
      <c r="C61" s="29" t="s">
        <v>129</v>
      </c>
      <c r="D61" s="18" t="s">
        <v>39</v>
      </c>
      <c r="E61" s="18">
        <v>1</v>
      </c>
      <c r="F61" s="32">
        <v>500</v>
      </c>
      <c r="G61" s="27" t="s">
        <v>2</v>
      </c>
      <c r="H61" s="79">
        <v>45658</v>
      </c>
      <c r="I61" s="18" t="s">
        <v>34</v>
      </c>
      <c r="J61" s="18" t="s">
        <v>61</v>
      </c>
      <c r="K61" s="34" t="s">
        <v>128</v>
      </c>
      <c r="M61" s="63"/>
      <c r="N61" s="63"/>
      <c r="O61" s="76"/>
      <c r="P61" s="73"/>
      <c r="Q61" s="75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2:28" ht="24" x14ac:dyDescent="0.2">
      <c r="B62" s="35" t="s">
        <v>45</v>
      </c>
      <c r="C62" s="29" t="s">
        <v>130</v>
      </c>
      <c r="D62" s="18" t="s">
        <v>142</v>
      </c>
      <c r="E62" s="26">
        <v>12</v>
      </c>
      <c r="F62" s="32">
        <v>300</v>
      </c>
      <c r="G62" s="27" t="s">
        <v>2</v>
      </c>
      <c r="H62" s="79">
        <v>45717</v>
      </c>
      <c r="I62" s="18" t="s">
        <v>40</v>
      </c>
      <c r="J62" s="18" t="s">
        <v>61</v>
      </c>
      <c r="K62" s="43" t="s">
        <v>157</v>
      </c>
      <c r="M62" s="63"/>
      <c r="N62" s="63"/>
      <c r="O62" s="63"/>
      <c r="P62" s="73"/>
      <c r="Q62" s="76"/>
      <c r="R62" s="63"/>
      <c r="S62" s="75"/>
      <c r="T62" s="63"/>
      <c r="U62" s="63"/>
      <c r="V62" s="63"/>
      <c r="W62" s="63"/>
      <c r="X62" s="63"/>
      <c r="Y62" s="63"/>
      <c r="Z62" s="63"/>
      <c r="AA62" s="63"/>
      <c r="AB62" s="63"/>
    </row>
    <row r="63" spans="2:28" ht="24.75" thickBot="1" x14ac:dyDescent="0.25">
      <c r="B63" s="38" t="s">
        <v>45</v>
      </c>
      <c r="C63" s="39" t="s">
        <v>131</v>
      </c>
      <c r="D63" s="40" t="s">
        <v>39</v>
      </c>
      <c r="E63" s="40">
        <v>4</v>
      </c>
      <c r="F63" s="41">
        <v>250</v>
      </c>
      <c r="G63" s="42" t="s">
        <v>2</v>
      </c>
      <c r="H63" s="48">
        <v>45717</v>
      </c>
      <c r="I63" s="40" t="s">
        <v>40</v>
      </c>
      <c r="J63" s="40" t="s">
        <v>81</v>
      </c>
      <c r="K63" s="43" t="s">
        <v>157</v>
      </c>
      <c r="M63" s="63"/>
      <c r="N63" s="63"/>
      <c r="O63" s="63"/>
      <c r="P63" s="73"/>
      <c r="Q63" s="63"/>
      <c r="R63" s="76"/>
      <c r="S63" s="75"/>
      <c r="T63" s="63"/>
      <c r="U63" s="63"/>
      <c r="V63" s="63"/>
      <c r="W63" s="63"/>
      <c r="X63" s="63"/>
      <c r="Y63" s="63"/>
      <c r="Z63" s="63"/>
      <c r="AA63" s="63"/>
      <c r="AB63" s="63"/>
    </row>
    <row r="64" spans="2:28" ht="25.5" customHeight="1" thickBot="1" x14ac:dyDescent="0.25">
      <c r="B64" s="82" t="s">
        <v>132</v>
      </c>
      <c r="C64" s="83"/>
      <c r="D64" s="83"/>
      <c r="E64" s="84"/>
      <c r="F64" s="44">
        <f>SUM(F29:F63)</f>
        <v>1142773.8900000001</v>
      </c>
      <c r="G64" s="88"/>
      <c r="H64" s="89"/>
      <c r="I64" s="89"/>
      <c r="J64" s="89"/>
      <c r="K64" s="90"/>
    </row>
    <row r="65" spans="2:19" ht="15.75" customHeight="1" thickBot="1" x14ac:dyDescent="0.25">
      <c r="M65" s="76"/>
      <c r="N65" s="111" t="s">
        <v>171</v>
      </c>
      <c r="O65" s="111"/>
      <c r="P65" s="111"/>
      <c r="Q65" s="111"/>
      <c r="R65" s="111"/>
      <c r="S65" s="111"/>
    </row>
    <row r="66" spans="2:19" ht="15.75" customHeight="1" thickBot="1" x14ac:dyDescent="0.25">
      <c r="B66" s="91" t="s">
        <v>139</v>
      </c>
      <c r="C66" s="92"/>
      <c r="D66" s="92"/>
      <c r="E66" s="93"/>
      <c r="F66" s="71">
        <f>F64+F28+F20+F17+F14</f>
        <v>2367325.14</v>
      </c>
      <c r="G66" s="107"/>
      <c r="H66" s="108"/>
      <c r="I66" s="108"/>
      <c r="J66" s="108"/>
      <c r="K66" s="109"/>
      <c r="M66" s="75"/>
      <c r="N66" s="112" t="s">
        <v>170</v>
      </c>
      <c r="O66" s="113"/>
      <c r="P66" s="113"/>
      <c r="Q66" s="113"/>
      <c r="R66" s="113"/>
      <c r="S66" s="114"/>
    </row>
    <row r="69" spans="2:19" ht="15.75" customHeight="1" x14ac:dyDescent="0.2">
      <c r="F69" s="72"/>
    </row>
    <row r="70" spans="2:19" ht="15.75" customHeight="1" x14ac:dyDescent="0.2">
      <c r="F70" s="65"/>
    </row>
    <row r="71" spans="2:19" ht="15.75" customHeight="1" x14ac:dyDescent="0.2">
      <c r="F71" s="72"/>
    </row>
    <row r="72" spans="2:19" ht="15.75" customHeight="1" x14ac:dyDescent="0.2">
      <c r="F72" s="65"/>
    </row>
    <row r="74" spans="2:19" ht="15.75" customHeight="1" x14ac:dyDescent="0.2">
      <c r="F74" s="64"/>
    </row>
    <row r="75" spans="2:19" ht="15.75" customHeight="1" x14ac:dyDescent="0.2">
      <c r="F75" s="30"/>
    </row>
  </sheetData>
  <mergeCells count="46">
    <mergeCell ref="N65:S65"/>
    <mergeCell ref="N66:S66"/>
    <mergeCell ref="Z8:Z9"/>
    <mergeCell ref="AA8:AA9"/>
    <mergeCell ref="AB8:AB9"/>
    <mergeCell ref="M3:AB3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B64:E64"/>
    <mergeCell ref="G64:K64"/>
    <mergeCell ref="B66:E66"/>
    <mergeCell ref="G66:K66"/>
    <mergeCell ref="B17:E17"/>
    <mergeCell ref="G17:K17"/>
    <mergeCell ref="B20:E20"/>
    <mergeCell ref="G20:K20"/>
    <mergeCell ref="B28:E28"/>
    <mergeCell ref="G28:K28"/>
    <mergeCell ref="H8:H9"/>
    <mergeCell ref="I8:I9"/>
    <mergeCell ref="J8:J9"/>
    <mergeCell ref="K8:K9"/>
    <mergeCell ref="B14:E14"/>
    <mergeCell ref="G14:K14"/>
    <mergeCell ref="B8:B9"/>
    <mergeCell ref="C8:C9"/>
    <mergeCell ref="D8:D9"/>
    <mergeCell ref="E8:E9"/>
    <mergeCell ref="F8:F9"/>
    <mergeCell ref="G8:G9"/>
    <mergeCell ref="B6:C6"/>
    <mergeCell ref="E6:H6"/>
    <mergeCell ref="B3:K3"/>
    <mergeCell ref="B5:C5"/>
    <mergeCell ref="E5:H5"/>
  </mergeCells>
  <pageMargins left="0.511811024" right="0.511811024" top="0.78740157499999996" bottom="0.78740157499999996" header="0.31496062000000002" footer="0.31496062000000002"/>
  <pageSetup paperSize="8" scale="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FAVOR ESCOLHER UMA DAS OPÇÕES DISPONÍVEIS" xr:uid="{24A10ED2-4D26-40A4-9D27-F004C666446D}">
          <x14:formula1>
            <xm:f>Listas!$A$2:$A$4</xm:f>
          </x14:formula1>
          <xm:sqref>G20 G17 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IFERROR(IF(INDEX(#REF!,MATCH(LEFT(#REF!,6),#REF!,0))&lt;&gt;"",INDEX(#REF!,MATCH(LEFT(#REF!,6),#REF!,0)),""),"")</f>
        <v/>
      </c>
    </row>
    <row r="2" spans="1:1" x14ac:dyDescent="0.2">
      <c r="A2" s="16" t="str">
        <f>IFERROR(IF(INDEX(#REF!,MATCH(LEFT(#REF!,6),#REF!,0))&lt;&gt;"",INDEX(#REF!,MATCH(LEFT(#REF!,6),#REF!,0)),""),"")</f>
        <v/>
      </c>
    </row>
    <row r="3" spans="1:1" x14ac:dyDescent="0.2">
      <c r="A3" s="16" t="str">
        <f>IFERROR(IF(INDEX(#REF!,MATCH(LEFT(#REF!,6),#REF!,0))&lt;&gt;"",INDEX(#REF!,MATCH(LEFT(#REF!,6),#REF!,0)),""),"")</f>
        <v/>
      </c>
    </row>
    <row r="4" spans="1:1" x14ac:dyDescent="0.2">
      <c r="A4" s="16" t="str">
        <f>IFERROR(IF(INDEX(#REF!,MATCH(LEFT(#REF!,6),#REF!,0))&lt;&gt;"",INDEX(#REF!,MATCH(LEFT(#REF!,6),#REF!,0)),""),"")</f>
        <v/>
      </c>
    </row>
    <row r="5" spans="1:1" x14ac:dyDescent="0.2">
      <c r="A5" s="16" t="str">
        <f>IFERROR(IF(INDEX(#REF!,MATCH(LEFT(#REF!,6),#REF!,0))&lt;&gt;"",INDEX(#REF!,MATCH(LEFT(#REF!,6),#REF!,0)),""),"")</f>
        <v/>
      </c>
    </row>
    <row r="6" spans="1:1" x14ac:dyDescent="0.2">
      <c r="A6" s="16" t="str">
        <f>IFERROR(IF(INDEX(#REF!,MATCH(LEFT(#REF!,6),#REF!,0))&lt;&gt;"",INDEX(#REF!,MATCH(LEFT(#REF!,6),#REF!,0)),""),"")</f>
        <v/>
      </c>
    </row>
    <row r="7" spans="1:1" x14ac:dyDescent="0.2">
      <c r="A7" s="16" t="str">
        <f>IFERROR(IF(INDEX(#REF!,MATCH(LEFT(#REF!,6),#REF!,0))&lt;&gt;"",INDEX(#REF!,MATCH(LEFT(#REF!,6),#REF!,0)),""),"")</f>
        <v/>
      </c>
    </row>
    <row r="8" spans="1:1" x14ac:dyDescent="0.2">
      <c r="A8" s="16" t="str">
        <f>IFERROR(IF(INDEX(#REF!,MATCH(LEFT(#REF!,6),#REF!,0))&lt;&gt;"",INDEX(#REF!,MATCH(LEFT(#REF!,6),#REF!,0)),""),"")</f>
        <v/>
      </c>
    </row>
    <row r="9" spans="1:1" x14ac:dyDescent="0.2">
      <c r="A9" s="16" t="str">
        <f>IFERROR(IF(INDEX(#REF!,MATCH(LEFT(#REF!,6),#REF!,0))&lt;&gt;"",INDEX(#REF!,MATCH(LEFT(#REF!,6),#REF!,0)),""),"")</f>
        <v/>
      </c>
    </row>
    <row r="10" spans="1:1" x14ac:dyDescent="0.2">
      <c r="A10" s="16" t="str">
        <f>IFERROR(IF(INDEX(#REF!,MATCH(LEFT(#REF!,6),#REF!,0))&lt;&gt;"",INDEX(#REF!,MATCH(LEFT(#REF!,6),#REF!,0)),""),"")</f>
        <v/>
      </c>
    </row>
    <row r="11" spans="1:1" x14ac:dyDescent="0.2">
      <c r="A11" s="16" t="str">
        <f>IFERROR(IF(INDEX(#REF!,MATCH(LEFT(#REF!,6),#REF!,0))&lt;&gt;"",INDEX(#REF!,MATCH(LEFT(#REF!,6),#REF!,0)),""),"")</f>
        <v/>
      </c>
    </row>
    <row r="12" spans="1:1" x14ac:dyDescent="0.2">
      <c r="A12" s="16" t="str">
        <f>IFERROR(IF(INDEX(#REF!,MATCH(LEFT(#REF!,6),#REF!,0))&lt;&gt;"",INDEX(#REF!,MATCH(LEFT(#REF!,6),#REF!,0)),""),"")</f>
        <v/>
      </c>
    </row>
    <row r="13" spans="1:1" x14ac:dyDescent="0.2">
      <c r="A13" s="16" t="str">
        <f>IFERROR(IF(INDEX(#REF!,MATCH(LEFT(#REF!,6),#REF!,0))&lt;&gt;"",INDEX(#REF!,MATCH(LEFT(#REF!,6),#REF!,0)),""),"")</f>
        <v/>
      </c>
    </row>
    <row r="14" spans="1:1" x14ac:dyDescent="0.2">
      <c r="A14" s="16" t="str">
        <f>IFERROR(IF(INDEX(#REF!,MATCH(LEFT(#REF!,6),#REF!,0))&lt;&gt;"",INDEX(#REF!,MATCH(LEFT(#REF!,6),#REF!,0)),""),"")</f>
        <v/>
      </c>
    </row>
    <row r="15" spans="1:1" x14ac:dyDescent="0.2">
      <c r="A15" s="16" t="str">
        <f>IFERROR(IF(INDEX(#REF!,MATCH(LEFT(#REF!,6),#REF!,0))&lt;&gt;"",INDEX(#REF!,MATCH(LEFT(#REF!,6),#REF!,0)),""),"")</f>
        <v/>
      </c>
    </row>
    <row r="16" spans="1:1" x14ac:dyDescent="0.2">
      <c r="A16" s="16" t="str">
        <f>IFERROR(IF(INDEX(#REF!,MATCH(LEFT(#REF!,6),#REF!,0))&lt;&gt;"",INDEX(#REF!,MATCH(LEFT(#REF!,6),#REF!,0)),""),"")</f>
        <v/>
      </c>
    </row>
    <row r="17" spans="1:1" x14ac:dyDescent="0.2">
      <c r="A17" s="16" t="str">
        <f>IFERROR(IF(INDEX(#REF!,MATCH(LEFT(#REF!,6),#REF!,0))&lt;&gt;"",INDEX(#REF!,MATCH(LEFT(#REF!,6),#REF!,0)),""),"")</f>
        <v/>
      </c>
    </row>
    <row r="18" spans="1:1" x14ac:dyDescent="0.2">
      <c r="A18" s="16" t="str">
        <f>IFERROR(IF(INDEX(#REF!,MATCH(LEFT(#REF!,6),#REF!,0))&lt;&gt;"",INDEX(#REF!,MATCH(LEFT(#REF!,6),#REF!,0)),""),"")</f>
        <v/>
      </c>
    </row>
    <row r="19" spans="1:1" x14ac:dyDescent="0.2">
      <c r="A19" s="16" t="str">
        <f>IFERROR(IF(INDEX(#REF!,MATCH(LEFT(#REF!,6),#REF!,0))&lt;&gt;"",INDEX(#REF!,MATCH(LEFT(#REF!,6),#REF!,0)),""),"")</f>
        <v/>
      </c>
    </row>
    <row r="20" spans="1:1" x14ac:dyDescent="0.2">
      <c r="A20" s="16" t="str">
        <f>IFERROR(IF(INDEX(#REF!,MATCH(LEFT(#REF!,6),#REF!,0))&lt;&gt;"",INDEX(#REF!,MATCH(LEFT(#REF!,6),#REF!,0)),""),"")</f>
        <v/>
      </c>
    </row>
    <row r="21" spans="1:1" x14ac:dyDescent="0.2">
      <c r="A21" s="16" t="str">
        <f>IFERROR(IF(INDEX(#REF!,MATCH(LEFT(#REF!,6),#REF!,0))&lt;&gt;"",INDEX(#REF!,MATCH(LEFT(#REF!,6),#REF!,0)),""),"")</f>
        <v/>
      </c>
    </row>
    <row r="22" spans="1:1" x14ac:dyDescent="0.2">
      <c r="A22" s="16" t="str">
        <f>IFERROR(IF(INDEX(#REF!,MATCH(LEFT(#REF!,6),#REF!,0))&lt;&gt;"",INDEX(#REF!,MATCH(LEFT(#REF!,6),#REF!,0)),""),"")</f>
        <v/>
      </c>
    </row>
    <row r="23" spans="1:1" x14ac:dyDescent="0.2">
      <c r="A23" s="16" t="str">
        <f>IFERROR(IF(INDEX(#REF!,MATCH(LEFT(#REF!,6),#REF!,0))&lt;&gt;"",INDEX(#REF!,MATCH(LEFT(#REF!,6),#REF!,0)),""),"")</f>
        <v/>
      </c>
    </row>
    <row r="24" spans="1:1" x14ac:dyDescent="0.2">
      <c r="A24" s="16" t="str">
        <f>IFERROR(IF(INDEX(#REF!,MATCH(LEFT(#REF!,6),#REF!,0))&lt;&gt;"",INDEX(#REF!,MATCH(LEFT(#REF!,6),#REF!,0)),""),"")</f>
        <v/>
      </c>
    </row>
    <row r="25" spans="1:1" x14ac:dyDescent="0.2">
      <c r="A25" s="16" t="str">
        <f>IFERROR(IF(INDEX(#REF!,MATCH(LEFT(#REF!,6),#REF!,0))&lt;&gt;"",INDEX(#REF!,MATCH(LEFT(#REF!,6),#REF!,0)),""),"")</f>
        <v/>
      </c>
    </row>
    <row r="26" spans="1:1" x14ac:dyDescent="0.2">
      <c r="A26" s="16" t="str">
        <f>IFERROR(IF(INDEX(#REF!,MATCH(LEFT(#REF!,6),#REF!,0))&lt;&gt;"",INDEX(#REF!,MATCH(LEFT(#REF!,6),#REF!,0)),""),"")</f>
        <v/>
      </c>
    </row>
    <row r="27" spans="1:1" x14ac:dyDescent="0.2">
      <c r="A27" s="16" t="str">
        <f>IFERROR(IF(INDEX(#REF!,MATCH(LEFT(#REF!,6),#REF!,0))&lt;&gt;"",INDEX(#REF!,MATCH(LEFT(#REF!,6),#REF!,0)),""),"")</f>
        <v/>
      </c>
    </row>
    <row r="28" spans="1:1" x14ac:dyDescent="0.2">
      <c r="A28" s="16" t="str">
        <f>IFERROR(IF(INDEX(#REF!,MATCH(LEFT(#REF!,6),#REF!,0))&lt;&gt;"",INDEX(#REF!,MATCH(LEFT(#REF!,6),#REF!,0)),""),"")</f>
        <v/>
      </c>
    </row>
    <row r="29" spans="1:1" x14ac:dyDescent="0.2">
      <c r="A29" s="16" t="str">
        <f>IFERROR(IF(INDEX(#REF!,MATCH(LEFT(#REF!,6),#REF!,0))&lt;&gt;"",INDEX(#REF!,MATCH(LEFT(#REF!,6),#REF!,0)),""),"")</f>
        <v/>
      </c>
    </row>
    <row r="30" spans="1:1" x14ac:dyDescent="0.2">
      <c r="A30" s="16" t="str">
        <f>IFERROR(IF(INDEX(#REF!,MATCH(LEFT(#REF!,6),#REF!,0))&lt;&gt;"",INDEX(#REF!,MATCH(LEFT(#REF!,6),#REF!,0)),""),"")</f>
        <v/>
      </c>
    </row>
    <row r="31" spans="1:1" x14ac:dyDescent="0.2">
      <c r="A31" s="16" t="str">
        <f>IFERROR(IF(INDEX(#REF!,MATCH(LEFT(#REF!,6),#REF!,0))&lt;&gt;"",INDEX(#REF!,MATCH(LEFT(#REF!,6),#REF!,0)),""),"")</f>
        <v/>
      </c>
    </row>
    <row r="32" spans="1:1" x14ac:dyDescent="0.2">
      <c r="A32" s="16" t="str">
        <f>IFERROR(IF(INDEX(#REF!,MATCH(LEFT(#REF!,6),#REF!,0))&lt;&gt;"",INDEX(#REF!,MATCH(LEFT(#REF!,6),#REF!,0)),""),"")</f>
        <v/>
      </c>
    </row>
    <row r="33" spans="1:1" x14ac:dyDescent="0.2">
      <c r="A33" s="16" t="str">
        <f>IFERROR(IF(INDEX(#REF!,MATCH(LEFT(#REF!,6),#REF!,0))&lt;&gt;"",INDEX(#REF!,MATCH(LEFT(#REF!,6),#REF!,0)),""),"")</f>
        <v/>
      </c>
    </row>
    <row r="34" spans="1:1" x14ac:dyDescent="0.2">
      <c r="A34" s="16" t="str">
        <f>IFERROR(IF(INDEX(#REF!,MATCH(LEFT(#REF!,6),#REF!,0))&lt;&gt;"",INDEX(#REF!,MATCH(LEFT(#REF!,6),#REF!,0)),""),"")</f>
        <v/>
      </c>
    </row>
    <row r="35" spans="1:1" x14ac:dyDescent="0.2">
      <c r="A35" s="16" t="str">
        <f>IFERROR(IF(INDEX(#REF!,MATCH(LEFT(#REF!,6),#REF!,0))&lt;&gt;"",INDEX(#REF!,MATCH(LEFT(#REF!,6),#REF!,0)),""),"")</f>
        <v/>
      </c>
    </row>
    <row r="36" spans="1:1" x14ac:dyDescent="0.2">
      <c r="A36" s="16" t="str">
        <f>IFERROR(IF(INDEX(#REF!,MATCH(LEFT(#REF!,6),#REF!,0))&lt;&gt;"",INDEX(#REF!,MATCH(LEFT(#REF!,6),#REF!,0)),""),"")</f>
        <v/>
      </c>
    </row>
    <row r="37" spans="1:1" x14ac:dyDescent="0.2">
      <c r="A37" s="16" t="str">
        <f>IFERROR(IF(INDEX(#REF!,MATCH(LEFT(#REF!,6),#REF!,0))&lt;&gt;"",INDEX(#REF!,MATCH(LEFT(#REF!,6),#REF!,0)),""),"")</f>
        <v/>
      </c>
    </row>
    <row r="38" spans="1:1" x14ac:dyDescent="0.2">
      <c r="A38" s="16" t="str">
        <f>IFERROR(IF(INDEX(#REF!,MATCH(LEFT(#REF!,6),#REF!,0))&lt;&gt;"",INDEX(#REF!,MATCH(LEFT(#REF!,6),#REF!,0)),""),"")</f>
        <v/>
      </c>
    </row>
    <row r="39" spans="1:1" x14ac:dyDescent="0.2">
      <c r="A39" s="16" t="str">
        <f>IFERROR(IF(INDEX(#REF!,MATCH(LEFT(#REF!,6),#REF!,0))&lt;&gt;"",INDEX(#REF!,MATCH(LEFT(#REF!,6),#REF!,0)),""),"")</f>
        <v/>
      </c>
    </row>
    <row r="40" spans="1:1" x14ac:dyDescent="0.2">
      <c r="A40" s="16" t="str">
        <f>IFERROR(IF(INDEX(#REF!,MATCH(LEFT(#REF!,6),#REF!,0))&lt;&gt;"",INDEX(#REF!,MATCH(LEFT(#REF!,6),#REF!,0)),""),"")</f>
        <v/>
      </c>
    </row>
    <row r="41" spans="1:1" x14ac:dyDescent="0.2">
      <c r="A41" s="16" t="str">
        <f>IFERROR(IF(INDEX(#REF!,MATCH(LEFT(#REF!,6),#REF!,0))&lt;&gt;"",INDEX(#REF!,MATCH(LEFT(#REF!,6),#REF!,0)),""),"")</f>
        <v/>
      </c>
    </row>
    <row r="42" spans="1:1" x14ac:dyDescent="0.2">
      <c r="A42" s="16" t="str">
        <f>IFERROR(IF(INDEX(#REF!,MATCH(LEFT(#REF!,6),#REF!,0))&lt;&gt;"",INDEX(#REF!,MATCH(LEFT(#REF!,6),#REF!,0)),""),"")</f>
        <v/>
      </c>
    </row>
    <row r="43" spans="1:1" x14ac:dyDescent="0.2">
      <c r="A43" s="16" t="str">
        <f>IFERROR(IF(INDEX(#REF!,MATCH(LEFT(#REF!,6),#REF!,0))&lt;&gt;"",INDEX(#REF!,MATCH(LEFT(#REF!,6),#REF!,0)),""),"")</f>
        <v/>
      </c>
    </row>
    <row r="44" spans="1:1" x14ac:dyDescent="0.2">
      <c r="A44" s="16" t="str">
        <f>IFERROR(IF(INDEX(#REF!,MATCH(LEFT(#REF!,6),#REF!,0))&lt;&gt;"",INDEX(#REF!,MATCH(LEFT(#REF!,6),#REF!,0)),""),"")</f>
        <v/>
      </c>
    </row>
    <row r="45" spans="1:1" x14ac:dyDescent="0.2">
      <c r="A45" s="16" t="str">
        <f>IFERROR(IF(INDEX(#REF!,MATCH(LEFT(#REF!,6),#REF!,0))&lt;&gt;"",INDEX(#REF!,MATCH(LEFT(#REF!,6),#REF!,0)),""),"")</f>
        <v/>
      </c>
    </row>
    <row r="46" spans="1:1" x14ac:dyDescent="0.2">
      <c r="A46" s="16" t="str">
        <f>IFERROR(IF(INDEX(#REF!,MATCH(LEFT(#REF!,6),#REF!,0))&lt;&gt;"",INDEX(#REF!,MATCH(LEFT(#REF!,6),#REF!,0)),""),"")</f>
        <v/>
      </c>
    </row>
    <row r="47" spans="1:1" x14ac:dyDescent="0.2">
      <c r="A47" s="16" t="str">
        <f>IFERROR(IF(INDEX(#REF!,MATCH(LEFT(#REF!,6),#REF!,0))&lt;&gt;"",INDEX(#REF!,MATCH(LEFT(#REF!,6),#REF!,0)),""),"")</f>
        <v/>
      </c>
    </row>
    <row r="48" spans="1:1" x14ac:dyDescent="0.2">
      <c r="A48" s="16" t="str">
        <f>IFERROR(IF(INDEX(#REF!,MATCH(LEFT(#REF!,6),#REF!,0))&lt;&gt;"",INDEX(#REF!,MATCH(LEFT(#REF!,6),#REF!,0)),""),"")</f>
        <v/>
      </c>
    </row>
    <row r="49" spans="1:1" x14ac:dyDescent="0.2">
      <c r="A49" s="16" t="str">
        <f>IFERROR(IF(INDEX(#REF!,MATCH(LEFT(#REF!,6),#REF!,0))&lt;&gt;"",INDEX(#REF!,MATCH(LEFT(#REF!,6),#REF!,0)),""),"")</f>
        <v/>
      </c>
    </row>
    <row r="50" spans="1:1" x14ac:dyDescent="0.2">
      <c r="A50" s="16" t="str">
        <f>IFERROR(IF(INDEX(#REF!,MATCH(LEFT(#REF!,6),#REF!,0))&lt;&gt;"",INDEX(#REF!,MATCH(LEFT(#REF!,6),#REF!,0)),""),"")</f>
        <v/>
      </c>
    </row>
    <row r="51" spans="1:1" x14ac:dyDescent="0.2">
      <c r="A51" s="16" t="str">
        <f>IFERROR(IF(INDEX(#REF!,MATCH(LEFT(#REF!,6),#REF!,0))&lt;&gt;"",INDEX(#REF!,MATCH(LEFT(#REF!,6),#REF!,0)),""),"")</f>
        <v/>
      </c>
    </row>
    <row r="52" spans="1:1" x14ac:dyDescent="0.2">
      <c r="A52" s="16" t="str">
        <f>IFERROR(IF(INDEX(#REF!,MATCH(LEFT(#REF!,6),#REF!,0))&lt;&gt;"",INDEX(#REF!,MATCH(LEFT(#REF!,6),#REF!,0)),""),"")</f>
        <v/>
      </c>
    </row>
    <row r="53" spans="1:1" x14ac:dyDescent="0.2">
      <c r="A53" s="16" t="str">
        <f>IFERROR(IF(INDEX(#REF!,MATCH(LEFT(#REF!,6),#REF!,0))&lt;&gt;"",INDEX(#REF!,MATCH(LEFT(#REF!,6),#REF!,0)),""),"")</f>
        <v/>
      </c>
    </row>
    <row r="54" spans="1:1" x14ac:dyDescent="0.2">
      <c r="A54" s="16" t="str">
        <f>IFERROR(IF(INDEX(#REF!,MATCH(LEFT(#REF!,6),#REF!,0))&lt;&gt;"",INDEX(#REF!,MATCH(LEFT(#REF!,6),#REF!,0)),""),"")</f>
        <v/>
      </c>
    </row>
    <row r="55" spans="1:1" x14ac:dyDescent="0.2">
      <c r="A55" s="16" t="str">
        <f>IFERROR(IF(INDEX(#REF!,MATCH(LEFT(#REF!,6),#REF!,0))&lt;&gt;"",INDEX(#REF!,MATCH(LEFT(#REF!,6),#REF!,0)),""),"")</f>
        <v/>
      </c>
    </row>
    <row r="56" spans="1:1" x14ac:dyDescent="0.2">
      <c r="A56" s="16" t="str">
        <f>IFERROR(IF(INDEX(#REF!,MATCH(LEFT(#REF!,6),#REF!,0))&lt;&gt;"",INDEX(#REF!,MATCH(LEFT(#REF!,6),#REF!,0)),""),"")</f>
        <v/>
      </c>
    </row>
    <row r="57" spans="1:1" x14ac:dyDescent="0.2">
      <c r="A57" s="16" t="str">
        <f>IFERROR(IF(INDEX(#REF!,MATCH(LEFT(#REF!,6),#REF!,0))&lt;&gt;"",INDEX(#REF!,MATCH(LEFT(#REF!,6),#REF!,0)),""),"")</f>
        <v/>
      </c>
    </row>
    <row r="58" spans="1:1" x14ac:dyDescent="0.2">
      <c r="A58" s="16" t="str">
        <f>IFERROR(IF(INDEX(#REF!,MATCH(LEFT(#REF!,6),#REF!,0))&lt;&gt;"",INDEX(#REF!,MATCH(LEFT(#REF!,6),#REF!,0)),""),"")</f>
        <v/>
      </c>
    </row>
    <row r="59" spans="1:1" x14ac:dyDescent="0.2">
      <c r="A59" s="16" t="str">
        <f>IFERROR(IF(INDEX(#REF!,MATCH(LEFT(#REF!,6),#REF!,0))&lt;&gt;"",INDEX(#REF!,MATCH(LEFT(#REF!,6),#REF!,0)),""),"")</f>
        <v/>
      </c>
    </row>
    <row r="60" spans="1:1" x14ac:dyDescent="0.2">
      <c r="A60" s="16" t="str">
        <f>IFERROR(IF(INDEX(#REF!,MATCH(LEFT(#REF!,6),#REF!,0))&lt;&gt;"",INDEX(#REF!,MATCH(LEFT(#REF!,6),#REF!,0)),""),"")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 SEP 2025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Amanda Ferreira Lichtenheld</cp:lastModifiedBy>
  <cp:lastPrinted>2024-09-20T11:29:00Z</cp:lastPrinted>
  <dcterms:created xsi:type="dcterms:W3CDTF">2024-04-04T15:56:39Z</dcterms:created>
  <dcterms:modified xsi:type="dcterms:W3CDTF">2024-09-27T14:22:51Z</dcterms:modified>
</cp:coreProperties>
</file>