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EstaPastaDeTrabalho"/>
  <mc:AlternateContent xmlns:mc="http://schemas.openxmlformats.org/markup-compatibility/2006">
    <mc:Choice Requires="x15">
      <x15ac:absPath xmlns:x15ac="http://schemas.microsoft.com/office/spreadsheetml/2010/11/ac" url="Z:\GETAD\22. PLANO DE CONTRATAÇÃO ANUAL - EXERCÍCIO DE 2025\EXERCÍCIO DE 2025\1. PCA - VERSÃO FINAL\"/>
    </mc:Choice>
  </mc:AlternateContent>
  <xr:revisionPtr revIDLastSave="0" documentId="13_ncr:1_{186E6A82-EE42-4AB2-A047-FCA81F2A5B3D}" xr6:coauthVersionLast="47" xr6:coauthVersionMax="47" xr10:uidLastSave="{00000000-0000-0000-0000-000000000000}"/>
  <bookViews>
    <workbookView xWindow="28680" yWindow="-120" windowWidth="29040" windowHeight="15720" xr2:uid="{00000000-000D-0000-FFFF-FFFF00000000}"/>
  </bookViews>
  <sheets>
    <sheet name="PCA 2025 - V3" sheetId="10" r:id="rId1"/>
    <sheet name="Listas" sheetId="2" state="hidden" r:id="rId2"/>
    <sheet name="1" sheetId="7" state="veryHidden" r:id="rId3"/>
  </sheets>
  <externalReferences>
    <externalReference r:id="rId4"/>
  </externalReferences>
  <definedNames>
    <definedName name="_FON">[1]LISTAS!$A$31</definedName>
    <definedName name="_FON2">[1]LISTAS!$A$23:$A$24</definedName>
    <definedName name="_FON3">[1]LISTAS!$A$27:$A$28</definedName>
    <definedName name="_SE1">[1]LISTAS!$A$63:$A$64</definedName>
    <definedName name="_SE2">[1]LISTAS!$A$66:$A$72</definedName>
    <definedName name="_SE28">[1]LISTAS!$A$15</definedName>
    <definedName name="_SE3">[1]LISTAS!$A$74:$A$75</definedName>
    <definedName name="_SE4">[1]LISTAS!$A$77:$A$81</definedName>
    <definedName name="_SE5">[1]LISTAS!$A$83:$A$84</definedName>
    <definedName name="_SE6">[1]LISTAS!$B$65</definedName>
    <definedName name="_SE7">[1]LISTAS!$B$82:$B$83</definedName>
    <definedName name="ABAD">[1]LISTAS!$A$51:$A$55</definedName>
    <definedName name="ABAD2">[1]LISTAS!$B$34:$B$36</definedName>
    <definedName name="ABAP">[1]LISTAS!$A$45:$A$48</definedName>
    <definedName name="AGA">[1]LISTAS!$A$34:$A$37</definedName>
    <definedName name="AGED">[1]LISTAS!$A$58:$A$60</definedName>
    <definedName name="AGED2">[1]LISTAS!$B$39:$B$40</definedName>
    <definedName name="AGES">[1]LISTAS!$A$40:$A$42</definedName>
    <definedName name="CAPACIT">[1]LISTAS!$A$45</definedName>
    <definedName name="ENCARGOS">[1]LISTAS!$B$16:$B$17</definedName>
    <definedName name="GABSEC">[1]LISTAS!$A$16</definedName>
    <definedName name="GESTAOEDESEN">[1]LISTAS!$A$48</definedName>
    <definedName name="IMOV">[1]LISTAS!$A$54</definedName>
    <definedName name="SEGER">[1]LISTAS!$A$16:$A$20</definedName>
    <definedName name="SUBAD">[1]LISTAS!$A$17</definedName>
    <definedName name="SUBAP">[1]LISTAS!$A$18</definedName>
    <definedName name="SUBGES">[1]LISTAS!$A$20</definedName>
    <definedName name="UG">[1]LISTAS!$A$15:$B$15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0" l="1"/>
  <c r="F18" i="10"/>
  <c r="F21" i="10" l="1"/>
  <c r="F63" i="10" l="1"/>
  <c r="F69" i="10" s="1"/>
  <c r="F22" i="10"/>
  <c r="F30" i="10" l="1"/>
  <c r="F71" i="10" s="1"/>
  <c r="A41" i="7" l="1"/>
  <c r="A42" i="7"/>
  <c r="A43" i="7"/>
  <c r="A44" i="7"/>
  <c r="A45" i="7"/>
  <c r="A46" i="7"/>
  <c r="A47" i="7"/>
  <c r="A48" i="7"/>
  <c r="A49" i="7"/>
  <c r="A50" i="7"/>
  <c r="A51" i="7"/>
  <c r="A52" i="7"/>
  <c r="A53" i="7"/>
  <c r="A54" i="7"/>
  <c r="A55" i="7"/>
  <c r="A56" i="7"/>
  <c r="A57" i="7"/>
  <c r="A58" i="7"/>
  <c r="A59" i="7"/>
  <c r="A60" i="7"/>
  <c r="A24" i="7"/>
  <c r="A25" i="7"/>
  <c r="A26" i="7"/>
  <c r="A27" i="7"/>
  <c r="A28" i="7"/>
  <c r="A29" i="7"/>
  <c r="A30" i="7"/>
  <c r="A31" i="7"/>
  <c r="A32" i="7"/>
  <c r="A33" i="7"/>
  <c r="A34" i="7"/>
  <c r="A35" i="7"/>
  <c r="A36" i="7"/>
  <c r="A37" i="7"/>
  <c r="A38" i="7"/>
  <c r="A39" i="7"/>
  <c r="A40" i="7"/>
  <c r="A1" i="7"/>
  <c r="A23" i="7"/>
  <c r="A22" i="7"/>
  <c r="A21" i="7"/>
  <c r="A20" i="7"/>
  <c r="A19" i="7"/>
  <c r="A18" i="7"/>
  <c r="A17" i="7"/>
  <c r="A16" i="7"/>
  <c r="A15" i="7"/>
  <c r="A14" i="7"/>
  <c r="A13" i="7"/>
  <c r="A12" i="7"/>
  <c r="A11" i="7"/>
  <c r="A10" i="7"/>
  <c r="A9" i="7"/>
  <c r="A8" i="7"/>
  <c r="A7" i="7"/>
  <c r="A6" i="7"/>
  <c r="A5" i="7"/>
  <c r="A4" i="7"/>
  <c r="A3" i="7"/>
  <c r="A2" i="7"/>
</calcChain>
</file>

<file path=xl/sharedStrings.xml><?xml version="1.0" encoding="utf-8"?>
<sst xmlns="http://schemas.openxmlformats.org/spreadsheetml/2006/main" count="437" uniqueCount="183">
  <si>
    <t>Tipo de Contratação</t>
  </si>
  <si>
    <t>Objeto Resumido</t>
  </si>
  <si>
    <t>Nova</t>
  </si>
  <si>
    <t>Prorrogada</t>
  </si>
  <si>
    <t>Unidade de Medida</t>
  </si>
  <si>
    <t>Quantidade Estimada</t>
  </si>
  <si>
    <t>Baixo</t>
  </si>
  <si>
    <t>Médio</t>
  </si>
  <si>
    <t>Alto</t>
  </si>
  <si>
    <t>ÓRGÃO OU ENTIDADE</t>
  </si>
  <si>
    <t>ÁREA RESPONSÁVEL PELA CONSOLIDAÇÃO</t>
  </si>
  <si>
    <t>observações</t>
  </si>
  <si>
    <t>Estimativa preliminar do valor (R$)</t>
  </si>
  <si>
    <t>Prazo</t>
  </si>
  <si>
    <t>Nível de Complexidade</t>
  </si>
  <si>
    <t>Observações</t>
  </si>
  <si>
    <t>Plano de Contratações Anual - Exercício 2025</t>
  </si>
  <si>
    <t>Classificação orçamentária</t>
  </si>
  <si>
    <t>Agente de contratação ou fiscal</t>
  </si>
  <si>
    <t>Em andamento</t>
  </si>
  <si>
    <t>Setor Demandante</t>
  </si>
  <si>
    <t>SUBEO</t>
  </si>
  <si>
    <t>Serviço de Apoio na Organização dos Encontros Presenciais das Audiências Públicas</t>
  </si>
  <si>
    <t>Serviço</t>
  </si>
  <si>
    <t>3.3.90.39.00</t>
  </si>
  <si>
    <t>Thássia da Silva Marques</t>
  </si>
  <si>
    <t>Serviço de Transporte para a Organização dos Encontros Presenciais das Audiências Públicas</t>
  </si>
  <si>
    <t>3.3.90.33.00</t>
  </si>
  <si>
    <t xml:space="preserve">Conseplan </t>
  </si>
  <si>
    <t>Unidade</t>
  </si>
  <si>
    <t>3.3.90.47.00</t>
  </si>
  <si>
    <t>Juliani Nunes Campos Johanson</t>
  </si>
  <si>
    <t>Refere-se a anuidade do Conselho Nacional de Secretários de Estado de Planejamento - CONSEPLAN.</t>
  </si>
  <si>
    <t>Capacitações SUBEO 2025</t>
  </si>
  <si>
    <t>Capacitações Alta Gestão e GPOs, por meio 
de descentralizações orçamentárias.</t>
  </si>
  <si>
    <t>GETAD</t>
  </si>
  <si>
    <t>3.3.90.20.00</t>
  </si>
  <si>
    <t>TOTAL ESTIMADO SUBEO</t>
  </si>
  <si>
    <t>SUBEPP</t>
  </si>
  <si>
    <t>Contratação de inscrições para o “20° SCGP 2025 - Seminário Capixaba de Gestão de Projetos (SCGP)</t>
  </si>
  <si>
    <t>TOTAL ESTIMADO SUBEPP</t>
  </si>
  <si>
    <t>SUBCAP</t>
  </si>
  <si>
    <t>Contratação de prestação de serviços de consultoria para elaboração de instrumentos preparatórios (documentos ambientais-sociais de exigência dos instituições financeiras) para operações de crédito interno/externo.</t>
  </si>
  <si>
    <t>3.3.90.35.00 / 3.3.90.39.00</t>
  </si>
  <si>
    <t>Contratação de empresa especializada em organização e gerenciamento de eventos institucionais presenciais e híbridos.</t>
  </si>
  <si>
    <t>TOTAL ESTIMADO SUBCAP</t>
  </si>
  <si>
    <t>CGTI</t>
  </si>
  <si>
    <t>Licença Software Canva</t>
  </si>
  <si>
    <t>3.3.90.40.00</t>
  </si>
  <si>
    <t>Thassia da Silva Marques</t>
  </si>
  <si>
    <t>Utilização pela Assessoria de Comunicação da SEP na produção de conteúdo de divulgação das ações do Governo.</t>
  </si>
  <si>
    <t>Aquisição de webcams</t>
  </si>
  <si>
    <t>3.3.90.30.00</t>
  </si>
  <si>
    <t>Aquisição de 10 webcams para utilização pelos servidores da SEP</t>
  </si>
  <si>
    <t>Aquisição de pontos de acesso para melhoria da rede Wifi</t>
  </si>
  <si>
    <t>Aquisição de 10 novos pontos de acesso para melhorar a cobertura e o desempenho da rede wifi da SEP</t>
  </si>
  <si>
    <t>Contratação de prestação de serviços de suporte técnico, operação, manutenção preventiva e corretiva com fornecimento de peças e materiais para a Central Privada de Comutação Telefônica (CPCT) – PABX, provida de tecnologia TDM/IP, analógica, digital e IP para a SEPManutenção de PABX</t>
  </si>
  <si>
    <t>Manutenção do sistema local de telefonia (PABX) da SEP</t>
  </si>
  <si>
    <t>Contratação de treinamentos na área de Tecnologia da Informação</t>
  </si>
  <si>
    <t>Serviços de Outsourcing de Impressão</t>
  </si>
  <si>
    <t xml:space="preserve">Hanailsom Belcavello da Silva </t>
  </si>
  <si>
    <t>Serviços de Administração, Desenvolvimento, Manutenção e Suporte de Sistemas e Infraestrutura de Tecnologia da Informação</t>
  </si>
  <si>
    <t xml:space="preserve">Vagner Dargan Cordeiro </t>
  </si>
  <si>
    <t>TOTAL ESTIMADO CGTI</t>
  </si>
  <si>
    <t>-</t>
  </si>
  <si>
    <t>3.3.90.37.00</t>
  </si>
  <si>
    <t>Prestação de serviços administrativos e de suporte de nível operacional, por meio de postos de Assistentes Administrativos e Encarregados</t>
  </si>
  <si>
    <t>Amanda Ferreira Lichtenheld</t>
  </si>
  <si>
    <t>Convênio de Cooperação Mútua é a absorção de mão de obra dos presos em cumprimento de pena em regime semiaberto</t>
  </si>
  <si>
    <t xml:space="preserve">Dayana Rosa da Costa </t>
  </si>
  <si>
    <t xml:space="preserve">Valor anual estimado, referente a 10 (dez) reeducandos. O valor já prevê o aumento do salário mínimo, bem como aumento do vale transporte. </t>
  </si>
  <si>
    <t>Pesquisa e avaliação dos impactos do Programa Estado Presente na taxa de homicídios e demais indicadores sociais no Espírito Santo no período de 2019 a 2022.</t>
  </si>
  <si>
    <t>Realizado por meio de descentralização de recursos, que se efetivará em feveireiro/2025, quando da abertura do exercício financeiro.</t>
  </si>
  <si>
    <t>Prestação de Serviços Fornecimento de Passagens Aéreas, Nacionais e Internacionais</t>
  </si>
  <si>
    <t>Prestação de serviços de locação de veículo automotor leve, sem motorista, modelo de representação</t>
  </si>
  <si>
    <t>Valor anual estimado já prevendo o reajuste contratual, conforme Cláusula Terceira do Contrato nº 006/2022.</t>
  </si>
  <si>
    <t>Aquisição materiais de limpeza</t>
  </si>
  <si>
    <t xml:space="preserve">Aquisição de vale transporte para os servidores, estagiários e recarga dos cartões de serviço </t>
  </si>
  <si>
    <t>3.3.90.49.00</t>
  </si>
  <si>
    <t>Prestação de serviços de gerenciamento do abastecimento de combustíveis e da manutenção preventiva e corretiva da frota oficial.</t>
  </si>
  <si>
    <t>Valor anual estimado já prevendo o reajuste contratual, conforme Cláusula Terceira do Contrato nº 009/2023.</t>
  </si>
  <si>
    <t>Locação de 01 Veículo Automotor de Serviço</t>
  </si>
  <si>
    <t>Valor anual estimado já prevendo o reajuste contratual, conforme Cláusula Terceira do Contrato nº 001/2022.</t>
  </si>
  <si>
    <t>Manutenção preventiva e corretiva em aparelho de ar condicionado</t>
  </si>
  <si>
    <t>Valor anual estimado já prevendo o reajuste contratual, conforme Cláusula Terceira do Contrato nº 011/2023.</t>
  </si>
  <si>
    <t>Aquisição materiais de expediente</t>
  </si>
  <si>
    <t xml:space="preserve">Aquisição de generos alimenticios (café, açucar, chá, adoçante) </t>
  </si>
  <si>
    <t>Serviço de chaveiro sob demanda com fornecimento de materiais</t>
  </si>
  <si>
    <t>3.3.90.39.00 / 3.3.90.30.00</t>
  </si>
  <si>
    <t>Fornecimento de agua mineral em galão de 20l e garrafinha de 500ml</t>
  </si>
  <si>
    <t>Taxa de residuos solidos Fabio Ruschi - IPTU</t>
  </si>
  <si>
    <t>Aquisição de eletrodoméstico</t>
  </si>
  <si>
    <t>Prestação de serviços de publicações de atos oficiais, atos relacionados a procedimentos licitatórios, resumos de atos contratuais, de pessoal, rescisões, retificações, ordens de serviços, instruções, portarias, decretos e outros.</t>
  </si>
  <si>
    <t>3.3.91.39.00</t>
  </si>
  <si>
    <t>Alessandro Furtado de Oliveira</t>
  </si>
  <si>
    <t>Valor anual estimado já prevendo o reajuste no preço, levando em consideração às atualizações da
Tabela de Serviços do DIO/ES. A contratação possui vigência até 2027.</t>
  </si>
  <si>
    <t>Aquisição de utensílios de copa e cozinha</t>
  </si>
  <si>
    <t>Taxa de condomínio vagas de garagem do edifício “Martinho de Freitas”</t>
  </si>
  <si>
    <t>Manutenção portas de vidro</t>
  </si>
  <si>
    <t xml:space="preserve">3.3.90.39.00 </t>
  </si>
  <si>
    <t>Para manutenção das portas da SEP</t>
  </si>
  <si>
    <t>Prestação de serviços de telefonia para operacionalização da rede corporativa do governo do Estado do Espírito Santo - telefonia fixa local e interurbana, 0800 e tridígito</t>
  </si>
  <si>
    <t>O valor considerando possível reajuste, levando em consideração o Índice de Serviços de
Telecomunicações (IST), divulgado pela ANATEL, ou outro índice que vier a substituí-lo, conforme Cláusula Terceira do Contrato nº 002/2024.</t>
  </si>
  <si>
    <t>Aquisição de materiais eletricos</t>
  </si>
  <si>
    <t>Publicação de matérias legais em jornal de grande circulação</t>
  </si>
  <si>
    <t>Para dar publicidade aos Atos desta SEP,  conforme disposto no art. 54, §1º, da Lei nº.
14.133/2021 (nova Lei Geral de Licitações e Contratos) e</t>
  </si>
  <si>
    <t>Assinatura impressa e digital  jornal A Tribuna</t>
  </si>
  <si>
    <t>Aquisição de materiais hidráulicos</t>
  </si>
  <si>
    <t xml:space="preserve">Aquisição  de Uniformes para Estagiários </t>
  </si>
  <si>
    <t>Assinatura digital  jornal A gazeta</t>
  </si>
  <si>
    <t>Para atender aos setores da SEP em 2025</t>
  </si>
  <si>
    <t>Aquisição de Certificados Digitais</t>
  </si>
  <si>
    <t>Manutenção e recarga extintores</t>
  </si>
  <si>
    <t>Para recarga dos extintores da SEP</t>
  </si>
  <si>
    <t>Contratação de produtos e serviços por meio de Pacote de Serviços dos CORREIOS mediante adesão ao Termo de Condições Comerciais, que permite a compra de produtos e utilização dos diversos serviços dos CORREIOS por meio dos canais de atendimento disponibilizados..</t>
  </si>
  <si>
    <t>Para atender atender as necessidades da SEP durante o exercicio de 2025. O valor anual estimado já contempla o reajuste tarifário, promovido pelo Ministério das
Comunicações, em conformidade com o Art.70, I da Lei nº 9069, de 29 de junho de 1995, combinada
com o Portaria n° 386 de 30 de agosto de 2018 do Ministério da Fazenda</t>
  </si>
  <si>
    <t>Assinatura digital  jornal Valor Economico</t>
  </si>
  <si>
    <t>Para atender ao Gabinete e Assessoria em 2025</t>
  </si>
  <si>
    <t>Assinatura digital  jornal Folha de São Paulo</t>
  </si>
  <si>
    <t>Serviço de Cartório</t>
  </si>
  <si>
    <t>Taxa de residuos solidos garagens - IPTU</t>
  </si>
  <si>
    <t>TOTAL ESTIMADO GETAD</t>
  </si>
  <si>
    <t>Secretaria de Estado de Economia e Planejamento</t>
  </si>
  <si>
    <t>Gerência Técnico Administrativa</t>
  </si>
  <si>
    <t>3.3.90.36.00 / 3.3.90.47.00 / 
3.3.91.39.00</t>
  </si>
  <si>
    <r>
      <t xml:space="preserve">Contratação de empresa fornecedora de Vale-transporte, em atendimento as
necessidades de deslocamento dos servidores e Estagiários, da residência para o trabalho e
vice-versa, por meio de transporte público coletivo, na Grande Vitória. </t>
    </r>
    <r>
      <rPr>
        <b/>
        <sz val="9"/>
        <color theme="1"/>
        <rFont val="Times New Roman"/>
        <family val="1"/>
      </rPr>
      <t xml:space="preserve">O valor já contempla o reajuste da passagem que ocorre anualmente. </t>
    </r>
  </si>
  <si>
    <t>TOTAL ESTIMADO SEP PCA 2025</t>
  </si>
  <si>
    <t>Calendário de Contratações</t>
  </si>
  <si>
    <r>
      <t xml:space="preserve">A contratação se faz necessária para  fortalecimento da SUBCAP. </t>
    </r>
    <r>
      <rPr>
        <b/>
        <sz val="9"/>
        <color theme="1"/>
        <rFont val="Times New Roman"/>
        <family val="1"/>
      </rPr>
      <t>Por se tratar de um valor estimado, este poderá ser suplementado após licitação.</t>
    </r>
  </si>
  <si>
    <t>Mensal</t>
  </si>
  <si>
    <t>O valor refere-se ao gasto anual estimado.</t>
  </si>
  <si>
    <t xml:space="preserve">O quantitativo compreende 04 vagas de garagem. </t>
  </si>
  <si>
    <t>CM/Coluna</t>
  </si>
  <si>
    <t>Serviço/Unidade</t>
  </si>
  <si>
    <t>Refere-se a dois pavimentos do Ed. Fábio Ruschi.</t>
  </si>
  <si>
    <t>Para atendimento a SEP no exercício de 2025.</t>
  </si>
  <si>
    <t>Unid/Cx/Litro/ml/pacote</t>
  </si>
  <si>
    <t>Unid/Cx/pacote/cartela</t>
  </si>
  <si>
    <t>Unid/Cx/pacote</t>
  </si>
  <si>
    <t>Unid/cx/pacote</t>
  </si>
  <si>
    <t>Unid/cx/pacotes</t>
  </si>
  <si>
    <t>Aquisição de uniformes para atender ao Convênio nº 047/2024.</t>
  </si>
  <si>
    <t>Refere-se a 10 reeducandos, nos termos do Convênio 047/2024</t>
  </si>
  <si>
    <t>Para atendimento aos setores da SEP</t>
  </si>
  <si>
    <t>Para atendimento a SEP durante o exercício de 2025</t>
  </si>
  <si>
    <r>
      <t xml:space="preserve">Valor estimado referente a inscrição em congresso. Esse Seminário compõe a ação de Capacitação para os Gerentes de Programas e de Projetos. </t>
    </r>
    <r>
      <rPr>
        <b/>
        <sz val="9"/>
        <color theme="1"/>
        <rFont val="Times New Roman"/>
        <family val="1"/>
      </rPr>
      <t xml:space="preserve">Poderá ser suplementado, a depender do valor da inscrição unitária. </t>
    </r>
  </si>
  <si>
    <r>
      <t xml:space="preserve">Serão contratados treinamentos para as ferramentas que a CGTI utiliza, tanto nos serviços internos como externos. </t>
    </r>
    <r>
      <rPr>
        <b/>
        <sz val="9"/>
        <color theme="3"/>
        <rFont val="Times New Roman"/>
        <family val="1"/>
      </rPr>
      <t>Por se tratar de cursos que há o pagamento de inscrição, o valor poderá ser suplementado.</t>
    </r>
  </si>
  <si>
    <r>
      <t xml:space="preserve">O quantitativo é estimado. </t>
    </r>
    <r>
      <rPr>
        <b/>
        <sz val="9"/>
        <color theme="1"/>
        <rFont val="Times New Roman"/>
        <family val="1"/>
      </rPr>
      <t xml:space="preserve">Além disso, o valor e a quantidade poderão ser suplementados em decorrência da estimativa de gastos até o término do exercício de 2024. </t>
    </r>
  </si>
  <si>
    <t>A quantidade é estimada, cujo serviço/produto será utilizado para manutenção de portas e fechaduras desta SEP durante o exercicio de 2025.</t>
  </si>
  <si>
    <t>Fornecimento de agua mineral aos servidores e visitantes da SEP</t>
  </si>
  <si>
    <t xml:space="preserve">Faz-se necessário adquirir uniformes para os estagiários em cumpriento a legislação vigente, garantindo a identificação, segurança e padronização da vestimenta no ambiente de estágio.  </t>
  </si>
  <si>
    <t>Para atendimento de obrigações acessórias da SEP</t>
  </si>
  <si>
    <r>
      <t xml:space="preserve">A contratação se faz necessária ante a realização de Workshop de capacitação, para aproximadamente 40 (quarenta) pessoas, com duração diária de aproximadamente 06 (seis) horas, durante 05 (cinco) dias. </t>
    </r>
    <r>
      <rPr>
        <b/>
        <sz val="9"/>
        <color theme="1"/>
        <rFont val="Times New Roman"/>
        <family val="1"/>
      </rPr>
      <t>Poderá ser suplementado, a depender do objeto contratado.</t>
    </r>
  </si>
  <si>
    <t xml:space="preserve">Prazo que o produto precisa estar disponível/contratado/prorrogado. </t>
  </si>
  <si>
    <t>Prazo para início dos procedimentos de Aquisição/Contratação/Renovação.</t>
  </si>
  <si>
    <t>4.4.90.52.00</t>
  </si>
  <si>
    <t>Para atender as necessidades da SEP.</t>
  </si>
  <si>
    <r>
      <t xml:space="preserve">Contratação de inscrições para participação do 14ª Congresso PMO SUMMIT Latin America </t>
    </r>
    <r>
      <rPr>
        <sz val="9"/>
        <color rgb="FFFF0000"/>
        <rFont val="Times New Roman"/>
        <family val="1"/>
      </rPr>
      <t>***</t>
    </r>
  </si>
  <si>
    <r>
      <t xml:space="preserve">Aquisição de Tablets para a SEP </t>
    </r>
    <r>
      <rPr>
        <b/>
        <sz val="9"/>
        <color rgb="FF00B0F0"/>
        <rFont val="Times New Roman"/>
        <family val="1"/>
      </rPr>
      <t>***</t>
    </r>
  </si>
  <si>
    <t>***</t>
  </si>
  <si>
    <t xml:space="preserve">Processo incluído em substituição a outra contratação anteriormente prevista. </t>
  </si>
  <si>
    <t xml:space="preserve">Processo incluído no PCA 2025, tendo em vista que a despesa fixada estava prevista no orçamento de 2024, entretanto devido a fase externa da licitação, o mesmo se encerrou no presente exercício. </t>
  </si>
  <si>
    <r>
      <t xml:space="preserve">Serviços de reparos hidráulicos no 4º e 5º andar desta SEP </t>
    </r>
    <r>
      <rPr>
        <b/>
        <sz val="9"/>
        <color rgb="FF00B050"/>
        <rFont val="Times New Roman"/>
        <family val="1"/>
      </rPr>
      <t>***</t>
    </r>
  </si>
  <si>
    <t>TOTAL AUTORIZADO NA LOA GND 3 E 4 (excluindo despesas obrigatórias e de pessoal)</t>
  </si>
  <si>
    <t xml:space="preserve">Oportunidade de participação em evento de gerenciamento de projetos. </t>
  </si>
  <si>
    <t>Concessão de 01 (uma) bolsa para o Desenvolvimento 
e a Capacitação na Gestão Pública por meio da Pesquisa e Inovação em Políticas Públicas, com Seleção, Treinamento, Alocação e Gestão de Bolsistas para Atuação em Inovação no Governo.</t>
  </si>
  <si>
    <t>3.3.90.20</t>
  </si>
  <si>
    <r>
      <t xml:space="preserve">Valor anual estimado para 06 (seis) postos de trabalho, visando atender à crescente demanda por produtos e serviços de Tecnologia da Informação oriunda das suas unidades de negócio, bem como a provisão de soluções tecnológicas capazes de proverem serviços públicos digitais aos cidadãos e demais instituições do Governo. O valor já considera reajuste a ser celebrado, conforme Cláusula Décima Quarta do Contrato nº 012/2023. </t>
    </r>
    <r>
      <rPr>
        <b/>
        <sz val="9"/>
        <color theme="1"/>
        <rFont val="Times New Roman"/>
        <family val="1"/>
      </rPr>
      <t xml:space="preserve"> </t>
    </r>
  </si>
  <si>
    <t xml:space="preserve">Despesa Recorrente Anualmente. Com contratações especificas, não há contratos desde já firmados. Os fornecedores são acionados de modo pontual. Refere-se a 05 encontros presenciais. </t>
  </si>
  <si>
    <t xml:space="preserve">Valor anual estimado, referente a 08 (oito) postos de assistente administrativo. O valor já considera a repactuação contratual no exercício de 2025. </t>
  </si>
  <si>
    <t xml:space="preserve">Optamos por estimar uma passagem aérea por mês, durante o exercicio de 2025. </t>
  </si>
  <si>
    <t xml:space="preserve">O quantitativo é estimado. </t>
  </si>
  <si>
    <t>jun/25</t>
  </si>
  <si>
    <t>mar/25</t>
  </si>
  <si>
    <t>Abr/25</t>
  </si>
  <si>
    <t>3.3.90.39.16</t>
  </si>
  <si>
    <t>A Secretaria de Economia e Planejamento (SEP) necessita realizar reforma, recuperação,
ampliação, demolição, adaptação e manutenção predial, com fornecimento de peças, equipamentos,
materiais e mão de obra, no ambiente disponibilizado do Ed. Petrovix, visando a adaptação de espaços que
permitirão a realocação provisória de suas atividades, em virtude da necessidade de desocupação do Edifício Fábio Ruschi, atualmente ocupado pela SEP, que passará por uma reforma estrutural completa (“retrofit”),
conforme informado no OFÍCIO/SEGER/SUBAD Nº 196/2024 (peça #3 2024-7DZCSC).</t>
  </si>
  <si>
    <t xml:space="preserve">Processos que surgiram durante a execução do orçamento de 2025, sendo justificado no campo "Observações". </t>
  </si>
  <si>
    <t xml:space="preserve">Com o aumento de baratas na Secretaria, faz-se necesário a contratação do serviço para combate/diminuição. </t>
  </si>
  <si>
    <t>fev/25</t>
  </si>
  <si>
    <t>Processo incluído durante a execução do orçamento de 2025, em razão de reparos emergenciais a serem realizados na Secretaria.</t>
  </si>
  <si>
    <r>
      <t xml:space="preserve">Contratação de empresa para, sob demanda, realizar reforma, recuperação, ampliação, demolição, adaptação e manutenção predial (pequenas reformas), com fornecimento de peças, equipamentos, materiais e mão de obra </t>
    </r>
    <r>
      <rPr>
        <sz val="9"/>
        <color theme="9" tint="-0.249977111117893"/>
        <rFont val="Times New Roman"/>
        <family val="1"/>
      </rPr>
      <t>***</t>
    </r>
  </si>
  <si>
    <r>
      <t xml:space="preserve">Prestação de serviço de controle de pragas - Desinsetização </t>
    </r>
    <r>
      <rPr>
        <b/>
        <sz val="9"/>
        <color theme="9" tint="-0.249977111117893"/>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</si>
</sst>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44" formatCode="_-&quot;R$&quot;\ * #,##0.00_-;\-&quot;R$&quot;\ * #,##0.00_-;_-&quot;R$&quot;\ * &quot;-&quot;??_-;_-@_-"/>
    <numFmt numFmtId="164" formatCode="&quot;R$&quot;\ #,##0.00"/>
  </numFmts>
  <fonts count="28" x14ac:knownFonts="1">
    <font>
      <sz val="10"/>
      <color rgb="FF000000"/>
      <name val="Arial"/>
      <scheme val="minor"/>
    </font>
    <font>
      <sz val="11"/>
      <color theme="1"/>
      <name val="Arial"/>
      <family val="2"/>
      <scheme val="minor"/>
    </font>
    <font>
      <sz val="10"/>
      <color theme="1"/>
      <name val="Arial"/>
      <family val="2"/>
      <scheme val="minor"/>
    </font>
    <font>
      <b/>
      <sz val="11"/>
      <color theme="1"/>
      <name val="Arial"/>
      <family val="2"/>
    </font>
    <font>
      <sz val="10"/>
      <color theme="1"/>
      <name val="Arial"/>
      <family val="2"/>
      <scheme val="minor"/>
    </font>
    <font>
      <b/>
      <sz val="10"/>
      <name val="Times New Roman"/>
      <family val="1"/>
    </font>
    <font>
      <sz val="10"/>
      <color rgb="FF000000"/>
      <name val="Times New Roman"/>
      <family val="1"/>
    </font>
    <font>
      <b/>
      <sz val="16"/>
      <color theme="0"/>
      <name val="Times New Roman"/>
      <family val="1"/>
    </font>
    <font>
      <sz val="10"/>
      <color theme="0"/>
      <name val="Times New Roman"/>
      <family val="1"/>
    </font>
    <font>
      <b/>
      <sz val="9"/>
      <color theme="0"/>
      <name val="Times New Roman"/>
      <family val="1"/>
    </font>
    <font>
      <sz val="10"/>
      <color rgb="FF000000"/>
      <name val="Arial"/>
      <family val="2"/>
      <scheme val="minor"/>
    </font>
    <font>
      <sz val="9"/>
      <color theme="1"/>
      <name val="Times New Roman"/>
      <family val="1"/>
    </font>
    <font>
      <sz val="9"/>
      <name val="Times New Roman"/>
      <family val="1"/>
    </font>
    <font>
      <sz val="9"/>
      <color rgb="FF000000"/>
      <name val="Times New Roman"/>
      <family val="1"/>
    </font>
    <font>
      <b/>
      <sz val="10"/>
      <color theme="1"/>
      <name val="Times New Roman"/>
      <family val="1"/>
    </font>
    <font>
      <b/>
      <sz val="10"/>
      <color rgb="FF000000"/>
      <name val="Times New Roman"/>
      <family val="1"/>
    </font>
    <font>
      <b/>
      <sz val="9"/>
      <color theme="1"/>
      <name val="Times New Roman"/>
      <family val="1"/>
    </font>
    <font>
      <sz val="9"/>
      <color rgb="FFFF0000"/>
      <name val="Times New Roman"/>
      <family val="1"/>
    </font>
    <font>
      <sz val="9"/>
      <color theme="3"/>
      <name val="Times New Roman"/>
      <family val="1"/>
    </font>
    <font>
      <b/>
      <sz val="9"/>
      <color theme="3"/>
      <name val="Times New Roman"/>
      <family val="1"/>
    </font>
    <font>
      <b/>
      <sz val="10"/>
      <color theme="0"/>
      <name val="Times New Roman"/>
      <family val="1"/>
    </font>
    <font>
      <b/>
      <sz val="9"/>
      <color rgb="FF00B0F0"/>
      <name val="Times New Roman"/>
      <family val="1"/>
    </font>
    <font>
      <b/>
      <sz val="10"/>
      <color rgb="FFFF0000"/>
      <name val="Times New Roman"/>
      <family val="1"/>
    </font>
    <font>
      <b/>
      <sz val="10"/>
      <color rgb="FF00B0F0"/>
      <name val="Times New Roman"/>
      <family val="1"/>
    </font>
    <font>
      <b/>
      <sz val="9"/>
      <color rgb="FF00B050"/>
      <name val="Times New Roman"/>
      <family val="1"/>
    </font>
    <font>
      <b/>
      <sz val="10"/>
      <color rgb="FF00B050"/>
      <name val="Times New Roman"/>
      <family val="1"/>
    </font>
    <font>
      <sz val="9"/>
      <color theme="9" tint="-0.249977111117893"/>
      <name val="Times New Roman"/>
      <family val="1"/>
    </font>
    <font>
      <b/>
      <sz val="9"/>
      <color theme="9" tint="-0.249977111117893"/>
      <name val="Times New Roman"/>
      <family val="1"/>
    </font>
  </fonts>
  <fills count="17">
    <fill>
      <patternFill patternType="none"/>
    </fill>
    <fill>
      <patternFill patternType="gray125"/>
    </fill>
    <fill>
      <patternFill patternType="solid">
        <fgColor rgb="FFD9D9D9"/>
        <bgColor rgb="FFD9D9D9"/>
      </patternFill>
    </fill>
    <fill>
      <patternFill patternType="solid">
        <fgColor theme="0"/>
        <bgColor indexed="64"/>
      </patternFill>
    </fill>
    <fill>
      <patternFill patternType="solid">
        <fgColor theme="4" tint="-0.499984740745262"/>
        <bgColor rgb="FFD9D9D9"/>
      </patternFill>
    </fill>
    <fill>
      <patternFill patternType="solid">
        <fgColor theme="4" tint="-0.249977111117893"/>
        <bgColor rgb="FFB4C6E7"/>
      </patternFill>
    </fill>
    <fill>
      <patternFill patternType="solid">
        <fgColor theme="4" tint="-0.249977111117893"/>
        <bgColor rgb="FFD9D9D9"/>
      </patternFill>
    </fill>
    <fill>
      <patternFill patternType="solid">
        <fgColor theme="0"/>
        <bgColor rgb="FFFFFFFF"/>
      </patternFill>
    </fill>
    <fill>
      <patternFill patternType="solid">
        <fgColor theme="2" tint="-0.14999847407452621"/>
        <bgColor indexed="64"/>
      </patternFill>
    </fill>
    <fill>
      <patternFill patternType="solid">
        <fgColor theme="2"/>
        <bgColor indexed="64"/>
      </patternFill>
    </fill>
    <fill>
      <patternFill patternType="solid">
        <fgColor rgb="FFFFFFFF"/>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xf numFmtId="0" fontId="1" fillId="0" borderId="0"/>
    <xf numFmtId="44" fontId="10" fillId="0" borderId="0" applyFont="0" applyFill="0" applyBorder="0" applyAlignment="0" applyProtection="0"/>
  </cellStyleXfs>
  <cellXfs count="123">
    <xf numFmtId="0" fontId="0" fillId="0" borderId="0" xfId="0"/>
    <xf numFmtId="0" fontId="3" fillId="2" borderId="1" xfId="0" applyFont="1" applyFill="1" applyBorder="1" applyAlignment="1">
      <alignment horizontal="center" wrapText="1"/>
    </xf>
    <xf numFmtId="0" fontId="4" fillId="0" borderId="1" xfId="0" applyFont="1" applyBorder="1"/>
    <xf numFmtId="0" fontId="2" fillId="0" borderId="1" xfId="0" applyFont="1" applyBorder="1"/>
    <xf numFmtId="0" fontId="5" fillId="3" borderId="0" xfId="1" applyFont="1" applyFill="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7" borderId="1" xfId="0" applyFont="1" applyFill="1" applyBorder="1" applyAlignment="1">
      <alignment horizontal="center" vertical="center"/>
    </xf>
    <xf numFmtId="4" fontId="11"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8" fontId="6" fillId="0" borderId="0" xfId="0" applyNumberFormat="1" applyFont="1" applyAlignment="1">
      <alignment horizontal="center" vertical="center" wrapText="1"/>
    </xf>
    <xf numFmtId="4" fontId="13" fillId="3" borderId="1" xfId="0" applyNumberFormat="1" applyFont="1" applyFill="1" applyBorder="1" applyAlignment="1">
      <alignment horizontal="center" vertical="center" wrapText="1"/>
    </xf>
    <xf numFmtId="4" fontId="11" fillId="3" borderId="1" xfId="2" applyNumberFormat="1" applyFont="1" applyFill="1" applyBorder="1" applyAlignment="1">
      <alignment horizontal="center" vertical="center" wrapText="1"/>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quotePrefix="1"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11" fillId="3" borderId="17" xfId="0" applyFont="1" applyFill="1" applyBorder="1" applyAlignment="1">
      <alignment horizontal="center" vertical="center" wrapText="1"/>
    </xf>
    <xf numFmtId="4" fontId="11" fillId="3" borderId="17" xfId="2" applyNumberFormat="1" applyFont="1" applyFill="1" applyBorder="1" applyAlignment="1">
      <alignment horizontal="center" vertical="center" wrapText="1"/>
    </xf>
    <xf numFmtId="4" fontId="11" fillId="3" borderId="17" xfId="0" applyNumberFormat="1" applyFont="1" applyFill="1" applyBorder="1" applyAlignment="1">
      <alignment horizontal="center" vertical="center" wrapText="1"/>
    </xf>
    <xf numFmtId="0" fontId="11" fillId="3" borderId="18" xfId="0" applyFont="1" applyFill="1" applyBorder="1" applyAlignment="1">
      <alignment horizontal="center" vertical="center" wrapText="1"/>
    </xf>
    <xf numFmtId="4" fontId="15" fillId="8" borderId="5" xfId="0" applyNumberFormat="1" applyFont="1" applyFill="1" applyBorder="1" applyAlignment="1">
      <alignment horizontal="center" vertical="center" wrapText="1"/>
    </xf>
    <xf numFmtId="0" fontId="11" fillId="3" borderId="17" xfId="0" applyFont="1" applyFill="1" applyBorder="1" applyAlignment="1">
      <alignment horizontal="left" vertical="center" wrapText="1"/>
    </xf>
    <xf numFmtId="0" fontId="11" fillId="7" borderId="17" xfId="0" applyFont="1" applyFill="1" applyBorder="1" applyAlignment="1">
      <alignment horizontal="center" vertical="center" wrapText="1"/>
    </xf>
    <xf numFmtId="164" fontId="11" fillId="3" borderId="17" xfId="0" applyNumberFormat="1" applyFont="1" applyFill="1" applyBorder="1" applyAlignment="1">
      <alignment horizontal="center" vertical="center" wrapText="1"/>
    </xf>
    <xf numFmtId="17" fontId="11" fillId="3" borderId="17" xfId="0" applyNumberFormat="1" applyFont="1" applyFill="1" applyBorder="1" applyAlignment="1">
      <alignment horizontal="center" vertical="center" wrapText="1"/>
    </xf>
    <xf numFmtId="0" fontId="11" fillId="3" borderId="17" xfId="0" applyFont="1" applyFill="1" applyBorder="1" applyAlignment="1">
      <alignment horizontal="center" vertical="center"/>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9" borderId="20" xfId="0" applyFont="1" applyFill="1" applyBorder="1" applyAlignment="1">
      <alignment horizontal="center" vertical="center" wrapText="1"/>
    </xf>
    <xf numFmtId="4" fontId="11" fillId="3" borderId="20" xfId="0" applyNumberFormat="1"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0" xfId="0" applyFont="1" applyFill="1" applyBorder="1" applyAlignment="1">
      <alignment horizontal="left" vertical="center" wrapText="1"/>
    </xf>
    <xf numFmtId="8" fontId="11" fillId="3" borderId="20" xfId="0" applyNumberFormat="1" applyFont="1" applyFill="1" applyBorder="1" applyAlignment="1">
      <alignment horizontal="center" vertical="center" wrapText="1"/>
    </xf>
    <xf numFmtId="17" fontId="11" fillId="3" borderId="20" xfId="0" applyNumberFormat="1" applyFont="1" applyFill="1" applyBorder="1" applyAlignment="1">
      <alignment horizontal="center" vertical="center" wrapText="1"/>
    </xf>
    <xf numFmtId="0" fontId="11" fillId="3" borderId="20" xfId="0" applyFont="1" applyFill="1" applyBorder="1" applyAlignment="1">
      <alignment horizontal="center" vertical="center"/>
    </xf>
    <xf numFmtId="4" fontId="14" fillId="8" borderId="5" xfId="0" applyNumberFormat="1" applyFont="1" applyFill="1" applyBorder="1" applyAlignment="1">
      <alignment horizontal="center" vertical="center" wrapText="1"/>
    </xf>
    <xf numFmtId="8" fontId="14" fillId="8" borderId="5" xfId="0" applyNumberFormat="1"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3" borderId="21" xfId="0" quotePrefix="1" applyFont="1" applyFill="1" applyBorder="1" applyAlignment="1">
      <alignment horizontal="center" vertical="center" wrapText="1"/>
    </xf>
    <xf numFmtId="0" fontId="6" fillId="0" borderId="1" xfId="0" applyFont="1" applyBorder="1" applyAlignment="1">
      <alignment horizontal="center" vertical="center" wrapText="1"/>
    </xf>
    <xf numFmtId="8" fontId="0" fillId="0" borderId="0" xfId="2" applyNumberFormat="1" applyFont="1"/>
    <xf numFmtId="44" fontId="6" fillId="0" borderId="0" xfId="0" applyNumberFormat="1" applyFont="1" applyAlignment="1">
      <alignment horizontal="center" vertical="center" wrapText="1"/>
    </xf>
    <xf numFmtId="4" fontId="18" fillId="3" borderId="1" xfId="0" applyNumberFormat="1" applyFont="1" applyFill="1" applyBorder="1" applyAlignment="1">
      <alignment horizontal="center" vertical="center"/>
    </xf>
    <xf numFmtId="4" fontId="18" fillId="3" borderId="1" xfId="0" applyNumberFormat="1" applyFont="1" applyFill="1" applyBorder="1" applyAlignment="1">
      <alignment horizontal="center" vertical="center" wrapText="1"/>
    </xf>
    <xf numFmtId="0" fontId="13" fillId="3" borderId="20" xfId="0" applyFont="1" applyFill="1" applyBorder="1" applyAlignment="1">
      <alignment horizontal="center" vertical="center" wrapText="1"/>
    </xf>
    <xf numFmtId="4" fontId="18" fillId="3" borderId="20" xfId="0" applyNumberFormat="1" applyFont="1" applyFill="1" applyBorder="1" applyAlignment="1">
      <alignment horizontal="center" vertical="center" wrapText="1"/>
    </xf>
    <xf numFmtId="4" fontId="18" fillId="3" borderId="17" xfId="0" applyNumberFormat="1" applyFont="1" applyFill="1" applyBorder="1" applyAlignment="1">
      <alignment horizontal="center" vertical="center" wrapText="1"/>
    </xf>
    <xf numFmtId="4" fontId="15" fillId="11" borderId="5" xfId="0" applyNumberFormat="1" applyFont="1" applyFill="1" applyBorder="1" applyAlignment="1">
      <alignment horizontal="center" vertical="center" wrapText="1"/>
    </xf>
    <xf numFmtId="4" fontId="6" fillId="0" borderId="0" xfId="0" applyNumberFormat="1" applyFont="1" applyAlignment="1">
      <alignment horizontal="center" vertical="center" wrapText="1"/>
    </xf>
    <xf numFmtId="0" fontId="8" fillId="0" borderId="1" xfId="0" applyFont="1" applyBorder="1" applyAlignment="1">
      <alignment horizontal="center" vertical="center" wrapText="1"/>
    </xf>
    <xf numFmtId="0" fontId="6" fillId="13"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17" fontId="11" fillId="3" borderId="1" xfId="0" applyNumberFormat="1" applyFont="1" applyFill="1" applyBorder="1" applyAlignment="1">
      <alignment horizontal="center" vertical="center" wrapText="1"/>
    </xf>
    <xf numFmtId="17" fontId="11" fillId="0" borderId="1" xfId="0" applyNumberFormat="1" applyFont="1" applyBorder="1" applyAlignment="1">
      <alignment horizontal="center" vertical="center" wrapText="1"/>
    </xf>
    <xf numFmtId="17" fontId="13" fillId="3"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5" fillId="0" borderId="0" xfId="0" applyFont="1" applyAlignment="1">
      <alignment horizontal="left" vertical="center" wrapText="1"/>
    </xf>
    <xf numFmtId="0" fontId="25" fillId="0" borderId="1" xfId="0" applyFont="1" applyBorder="1" applyAlignment="1">
      <alignment horizontal="center" vertical="center" wrapText="1"/>
    </xf>
    <xf numFmtId="0" fontId="6" fillId="3" borderId="0" xfId="0" applyFont="1" applyFill="1" applyAlignment="1">
      <alignment horizontal="center" vertical="center" wrapText="1"/>
    </xf>
    <xf numFmtId="0" fontId="11" fillId="3" borderId="26"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5" xfId="0" applyFont="1" applyFill="1" applyBorder="1" applyAlignment="1">
      <alignment horizontal="center" vertical="center" wrapText="1"/>
    </xf>
    <xf numFmtId="0" fontId="11" fillId="3" borderId="27" xfId="0" applyFont="1" applyFill="1" applyBorder="1" applyAlignment="1">
      <alignment horizontal="center" vertical="center" wrapText="1"/>
    </xf>
    <xf numFmtId="4" fontId="11" fillId="3" borderId="17"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xf>
    <xf numFmtId="49" fontId="11" fillId="3" borderId="20" xfId="0" applyNumberFormat="1" applyFont="1" applyFill="1" applyBorder="1" applyAlignment="1">
      <alignment horizontal="center" vertical="center" wrapText="1"/>
    </xf>
    <xf numFmtId="0" fontId="13" fillId="0" borderId="0" xfId="0" applyFont="1" applyAlignment="1">
      <alignment horizontal="center" vertical="center"/>
    </xf>
    <xf numFmtId="0" fontId="11" fillId="3" borderId="22" xfId="0" applyFont="1" applyFill="1" applyBorder="1" applyAlignment="1">
      <alignment horizontal="center" vertical="center" wrapText="1"/>
    </xf>
    <xf numFmtId="0" fontId="13" fillId="10" borderId="23" xfId="0" applyFont="1" applyFill="1" applyBorder="1" applyAlignment="1">
      <alignment horizontal="center" vertical="center" wrapText="1"/>
    </xf>
    <xf numFmtId="0" fontId="11" fillId="3" borderId="23" xfId="0" applyFont="1" applyFill="1" applyBorder="1" applyAlignment="1">
      <alignment horizontal="center" vertical="center" wrapText="1"/>
    </xf>
    <xf numFmtId="4" fontId="11" fillId="3" borderId="23" xfId="2" applyNumberFormat="1" applyFont="1" applyFill="1" applyBorder="1" applyAlignment="1">
      <alignment horizontal="center" vertical="center" wrapText="1"/>
    </xf>
    <xf numFmtId="4" fontId="11" fillId="3" borderId="23" xfId="0" applyNumberFormat="1" applyFont="1" applyFill="1" applyBorder="1" applyAlignment="1">
      <alignment horizontal="center" vertical="center" wrapText="1"/>
    </xf>
    <xf numFmtId="17" fontId="11" fillId="3" borderId="23" xfId="0"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2"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7" fillId="4" borderId="0" xfId="0" applyFont="1" applyFill="1" applyAlignment="1">
      <alignment horizontal="center" vertical="center" wrapText="1"/>
    </xf>
    <xf numFmtId="0" fontId="9" fillId="5" borderId="1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 xfId="0" applyFont="1" applyFill="1" applyBorder="1" applyAlignment="1">
      <alignment horizontal="center" vertical="center" wrapText="1"/>
    </xf>
    <xf numFmtId="17" fontId="20" fillId="12" borderId="0" xfId="0" applyNumberFormat="1" applyFont="1" applyFill="1" applyAlignment="1">
      <alignment horizontal="center" vertical="center" wrapText="1"/>
    </xf>
    <xf numFmtId="0" fontId="15" fillId="11" borderId="6"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9" xfId="0" applyFont="1" applyFill="1" applyBorder="1" applyAlignment="1">
      <alignment horizontal="center" vertical="center" wrapText="1"/>
    </xf>
    <xf numFmtId="4" fontId="14" fillId="8" borderId="10" xfId="0" applyNumberFormat="1" applyFont="1" applyFill="1" applyBorder="1" applyAlignment="1">
      <alignment horizontal="center" vertical="center" wrapText="1"/>
    </xf>
    <xf numFmtId="4" fontId="14" fillId="8" borderId="7" xfId="0" applyNumberFormat="1" applyFont="1" applyFill="1" applyBorder="1" applyAlignment="1">
      <alignment horizontal="center" vertical="center" wrapText="1"/>
    </xf>
    <xf numFmtId="4" fontId="14" fillId="8" borderId="8" xfId="0" applyNumberFormat="1"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15" fillId="0" borderId="1" xfId="0" applyFont="1" applyBorder="1" applyAlignment="1">
      <alignmen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cellXfs>
  <cellStyles count="3">
    <cellStyle name="Moeda" xfId="2" builtinId="4"/>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lipe.ferreira\Downloads\PLOA-2023%20-%20280101-SEGER%20-%20Proje&#231;&#227;o%20das%20Despesas%20-%20GE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 DESPESA E VALOR - 2070"/>
      <sheetName val="DESC. DESPESA E VALOR - 2077"/>
      <sheetName val="DESC. DESPESA E VALOR - 3254"/>
      <sheetName val="DESC. DESPESA E VALOR - 4251"/>
      <sheetName val="LISTAS"/>
    </sheetNames>
    <sheetDataSet>
      <sheetData sheetId="0" refreshError="1"/>
      <sheetData sheetId="1" refreshError="1"/>
      <sheetData sheetId="2" refreshError="1"/>
      <sheetData sheetId="3" refreshError="1"/>
      <sheetData sheetId="4">
        <row r="15">
          <cell r="A15" t="str">
            <v>280101-SEGER</v>
          </cell>
          <cell r="B15" t="str">
            <v>800101-ENCARGOS GERAIS A CARGO DA SEGER</v>
          </cell>
        </row>
        <row r="16">
          <cell r="A16" t="str">
            <v>GABINETE DO SECRETÁRIO-GABSEC</v>
          </cell>
          <cell r="B16" t="str">
            <v>SUBSECRETARIA DE ESTADO DE ADMINISTRAÇÃO GERAL-SUBAD</v>
          </cell>
        </row>
        <row r="17">
          <cell r="A17" t="str">
            <v>SUBSECRETARIA DE ESTADO DE ADMINISTRAÇÃO GERAL-SUBAD</v>
          </cell>
          <cell r="B17" t="str">
            <v>SUBSECRETARIA DE ESTADO DE GESTÃO E DESENVOLVIMENTO DE PESSOAS-SUBGED</v>
          </cell>
        </row>
        <row r="18">
          <cell r="A18" t="str">
            <v>SUBSECRETARIA DE ESTADO DE ADMINISTRAÇÃO DE PESSOAL-SUBAP</v>
          </cell>
        </row>
        <row r="19">
          <cell r="A19" t="str">
            <v>SUBSECRETARIA DE ESTADO DE GESTÃO E DESENVOLVIMENTO DE PESSOAS-SUBGED</v>
          </cell>
        </row>
        <row r="20">
          <cell r="A20" t="str">
            <v>SUBSECRETARIA DE ESTADO DE INOVAÇÃO NA GESTÃO-SUBGES</v>
          </cell>
        </row>
        <row r="23">
          <cell r="A23" t="str">
            <v>0101000000 - RECURSOS ORDINÁRIOS NÃO DESTINADOS À CONTRAPARTIDA</v>
          </cell>
        </row>
        <row r="24">
          <cell r="A24" t="str">
            <v>0101000007 - RESSARCIMENTO DE DESPESAS COM PROCESSAMENTO DE CONSIGNAÇÃO</v>
          </cell>
        </row>
        <row r="27">
          <cell r="A27" t="str">
            <v>0101000000 - RECURSOS ORDINÁRIOS NÃO DESTINADOS À CONTRAPARTIDA</v>
          </cell>
        </row>
        <row r="28">
          <cell r="A28" t="str">
            <v>0115000000 - ALIENAÇÃO DE BENS</v>
          </cell>
        </row>
        <row r="31">
          <cell r="A31" t="str">
            <v>0101000000 - RECURSOS ORDINÁRIOS NÃO DESTINADOS À CONTRAPARTIDA</v>
          </cell>
        </row>
        <row r="34">
          <cell r="A34" t="str">
            <v>2070 - ADMINISTRAÇÃO DA UNIDADE</v>
          </cell>
          <cell r="B34" t="str">
            <v>0108 - COMPLEMENTAÇÃO DE APOSENTADORIAS E PENSÕES</v>
          </cell>
        </row>
        <row r="35">
          <cell r="A35" t="str">
            <v>2077 - CAPACITAÇÃO E TREINAMENTO DE RECURSOS HUMANOS</v>
          </cell>
          <cell r="B35" t="str">
            <v xml:space="preserve">0110 - CONTRIBUIÇÃO PREVIDENCIÁRIA COMPLEMENTAR </v>
          </cell>
        </row>
        <row r="36">
          <cell r="A36" t="str">
            <v>2090 - DIVULGAÇÃO INSTITUCIONAL</v>
          </cell>
          <cell r="B36" t="str">
            <v>0961 - PAGAMENTO DE PENSÃO ESPECIAL</v>
          </cell>
        </row>
        <row r="37">
          <cell r="A37" t="str">
            <v>3251 - LIQUIDAÇÃO DE EMPRESAS PÚBLICAS E SOCIEDADES DE ECONOMIA MISTA</v>
          </cell>
        </row>
        <row r="39">
          <cell r="B39" t="str">
            <v>0114 - RESERVA PARA O PAGAMENTO DE PESSOAL DECORRENTE DE PROVIMENTOS POR MEIO DE CONCURSOS PÚBLICOS</v>
          </cell>
        </row>
        <row r="40">
          <cell r="A40" t="str">
            <v>2077 - CAPACITAÇÃO E TREINAMENTO DE RECURSOS HUMANOS</v>
          </cell>
          <cell r="B40" t="str">
            <v>0115 - RESERVA PARA A REESTRUTURAÇÃO DE CARGOS E CARREIRAS E REVISÃO DA REMUNERAÇÃO</v>
          </cell>
        </row>
        <row r="41">
          <cell r="A41" t="str">
            <v>3252 - MODERNIZAÇÃO DA GESTÃO PÚBLICA</v>
          </cell>
        </row>
        <row r="42">
          <cell r="A42" t="str">
            <v>4250 - GESTÃO E DESENVOLVIMENTO DE RECURSOS HUMANOS</v>
          </cell>
        </row>
        <row r="45">
          <cell r="A45" t="str">
            <v>2070 - ADMINISTRAÇÃO DA UNIDADE</v>
          </cell>
        </row>
        <row r="46">
          <cell r="A46" t="str">
            <v>2077 - CAPACITAÇÃO E TREINAMENTO DE RECURSOS HUMANOS</v>
          </cell>
        </row>
        <row r="47">
          <cell r="A47" t="str">
            <v>2095 - REMUNERAÇÃO DE PESSOAL ATIVO E ENCARGOS SOCIAIS</v>
          </cell>
        </row>
        <row r="48">
          <cell r="A48" t="str">
            <v>4250 - GESTÃO E DESENVOLVIMENTO DE RECURSOS HUMANOS</v>
          </cell>
        </row>
        <row r="51">
          <cell r="A51" t="str">
            <v>2070 - ADMINISTRAÇÃO DA UNIDADE</v>
          </cell>
        </row>
        <row r="52">
          <cell r="A52" t="str">
            <v>2077 - CAPACITAÇÃO E TREINAMENTO DE RECURSOS HUMANOS</v>
          </cell>
        </row>
        <row r="53">
          <cell r="A53" t="str">
            <v>2095 - REMUNERAÇÃO DE PESSOAL ATIVO E ENCARGOS SOCIAIS</v>
          </cell>
        </row>
        <row r="54">
          <cell r="A54" t="str">
            <v>3254 - AQUISIÇÃO, CONSTRUÇÃO, AMPLIAÇÃO E REFORMA DE IMÓVEIS PÚBLICOS</v>
          </cell>
        </row>
        <row r="55">
          <cell r="A55" t="str">
            <v>4251 - GESTÃO ADMINISTRATIVA E CONTROLE DO GASTO</v>
          </cell>
        </row>
        <row r="58">
          <cell r="A58" t="str">
            <v>1097 - REALIZAÇÃO DE CONCURSO PÚBLICO</v>
          </cell>
        </row>
        <row r="59">
          <cell r="A59" t="str">
            <v>2077 - CAPACITAÇÃO E TREINAMENTO DE RECURSOS HUMANOS</v>
          </cell>
        </row>
        <row r="60">
          <cell r="A60" t="str">
            <v>4250 - GESTÃO E DESENVOLVIMENTO DE RECURSOS HUMANOS</v>
          </cell>
        </row>
        <row r="63">
          <cell r="A63" t="str">
            <v>ASSESSORIA DE COMUNICAÇÃO-ASSCOM</v>
          </cell>
        </row>
        <row r="64">
          <cell r="A64" t="str">
            <v>LIQUIDANTE-COMPANHIA HABITACIONAL DO ESPÍRITO SANTO-COHAB</v>
          </cell>
        </row>
        <row r="65">
          <cell r="B65" t="str">
            <v>GERÊNCIA DE APOIO À GESTÃO-GEAG</v>
          </cell>
        </row>
        <row r="66">
          <cell r="A66" t="str">
            <v>GERÊNCIA DE APOIO À GESTÃO-GEAG</v>
          </cell>
        </row>
        <row r="67">
          <cell r="A67" t="str">
            <v>GERÊNCIA DE CONTROLE INTERNO E ANÁLISE DE CUSTO-GECON</v>
          </cell>
        </row>
        <row r="68">
          <cell r="A68" t="str">
            <v>GERÊNCIA DE GESTÃO DE CONTRATOS E CONVÊNIOS-GECOV</v>
          </cell>
        </row>
        <row r="69">
          <cell r="A69" t="str">
            <v>GERÊNCIA DE LICITAÇÕES-GELIC</v>
          </cell>
        </row>
        <row r="70">
          <cell r="A70" t="str">
            <v>GERÊNCIA DE PATRIMÔNIO ESTADUAL-GEPAE</v>
          </cell>
        </row>
        <row r="71">
          <cell r="A71" t="str">
            <v>GERÊNCIA DE RECURSOS LOGÍSTICOS-GELOG</v>
          </cell>
        </row>
        <row r="72">
          <cell r="A72" t="str">
            <v>GERÊNCIA DO SISTEMA INEGRADO-GESIS</v>
          </cell>
        </row>
        <row r="74">
          <cell r="A74" t="str">
            <v>GERÊNCIA DE ATENDIMENTO INTEGRADO AO CIDADÃO-GAICI</v>
          </cell>
        </row>
        <row r="75">
          <cell r="A75" t="str">
            <v>GERÊNCIA DE INOVAÇÃO NA GESTÃO E CULTURA EMPREENDEDORA-GIGCE</v>
          </cell>
        </row>
        <row r="77">
          <cell r="A77" t="str">
            <v>GERÊNCIA DE PAGAMENTO DE PESSOAL-GEPAR</v>
          </cell>
        </row>
        <row r="78">
          <cell r="A78" t="str">
            <v>GERÊNCIA DE RECURSOS HUMANOS-GERER</v>
          </cell>
        </row>
        <row r="79">
          <cell r="A79" t="str">
            <v>GERÊNCIA DO SISTEMA INTEGRADO DE ADMINISTRAÇÃO DE RECURSOS HUMANOS-SIARHES</v>
          </cell>
        </row>
        <row r="80">
          <cell r="A80" t="str">
            <v>NÚCLEO DE ESTATÍSTICA DE RECURSOS HUMANOS-NUERH</v>
          </cell>
        </row>
        <row r="81">
          <cell r="A81" t="str">
            <v>NÚCLEO DE REGULARIDADE FISCAL-NUREF</v>
          </cell>
        </row>
        <row r="82">
          <cell r="B82" t="str">
            <v>GERÊNCIA DE CARREIRAS E DESENVOLVIMENTO DO SERVIDOR-GECADS</v>
          </cell>
        </row>
        <row r="83">
          <cell r="A83" t="str">
            <v>GERÊNCIA DE CARREIRAS E DESENVOLVIMENTO DO SERVIDOR-GECADS</v>
          </cell>
          <cell r="B83" t="str">
            <v>NÚCLEO DE RECURSOS HUMANOS E SAÚDE OCUPACIONAL-NURESO</v>
          </cell>
        </row>
        <row r="84">
          <cell r="A84" t="str">
            <v>NÚCLEO DE RECURSOS HUMANOS E SAÚDE OCUPACIONAL-NURESO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E4F4-8019-4A28-A8FB-210B6CF76573}">
  <sheetPr>
    <outlinePr summaryBelow="0" summaryRight="0"/>
    <pageSetUpPr fitToPage="1"/>
  </sheetPr>
  <dimension ref="B3:AC80"/>
  <sheetViews>
    <sheetView showGridLines="0" tabSelected="1" zoomScale="110" zoomScaleNormal="110" zoomScaleSheetLayoutView="100" workbookViewId="0">
      <pane ySplit="9" topLeftCell="A34" activePane="bottomLeft" state="frozen"/>
      <selection activeCell="K1" sqref="K1"/>
      <selection pane="bottomLeft" activeCell="D37" sqref="D37"/>
    </sheetView>
  </sheetViews>
  <sheetFormatPr defaultColWidth="12.5703125" defaultRowHeight="15.75" customHeight="1" x14ac:dyDescent="0.2"/>
  <cols>
    <col min="1" max="1" width="2.140625" style="5" customWidth="1"/>
    <col min="2" max="2" width="15" style="5" customWidth="1"/>
    <col min="3" max="3" width="44.85546875" style="5" customWidth="1"/>
    <col min="4" max="4" width="16.7109375" style="5" customWidth="1"/>
    <col min="5" max="5" width="15.42578125" style="5" customWidth="1"/>
    <col min="6" max="6" width="21.42578125" style="5" customWidth="1"/>
    <col min="7" max="7" width="15.7109375" style="5" customWidth="1"/>
    <col min="8" max="8" width="10.85546875" style="5" customWidth="1"/>
    <col min="9" max="9" width="15.5703125" style="5" customWidth="1"/>
    <col min="10" max="10" width="29.42578125" style="5" customWidth="1"/>
    <col min="11" max="11" width="23.5703125" style="5" customWidth="1"/>
    <col min="12" max="12" width="4.85546875" style="5" customWidth="1"/>
    <col min="13" max="13" width="11.42578125" style="5" customWidth="1"/>
    <col min="14" max="16" width="12.5703125" style="5"/>
    <col min="17" max="17" width="12.5703125" style="6" customWidth="1"/>
    <col min="18" max="16384" width="12.5703125" style="5"/>
  </cols>
  <sheetData>
    <row r="3" spans="2:29" ht="21" customHeight="1" x14ac:dyDescent="0.2">
      <c r="B3" s="94" t="s">
        <v>16</v>
      </c>
      <c r="C3" s="94"/>
      <c r="D3" s="94"/>
      <c r="E3" s="94"/>
      <c r="F3" s="94"/>
      <c r="G3" s="94"/>
      <c r="H3" s="94"/>
      <c r="I3" s="94"/>
      <c r="J3" s="94"/>
      <c r="K3" s="94"/>
      <c r="M3" s="94" t="s">
        <v>127</v>
      </c>
      <c r="N3" s="94"/>
      <c r="O3" s="94"/>
      <c r="P3" s="94"/>
      <c r="Q3" s="94"/>
      <c r="R3" s="94"/>
      <c r="S3" s="94"/>
      <c r="T3" s="94"/>
      <c r="U3" s="94"/>
      <c r="V3" s="94"/>
      <c r="W3" s="94"/>
      <c r="X3" s="94"/>
      <c r="Y3" s="94"/>
      <c r="Z3" s="94"/>
      <c r="AA3" s="94"/>
      <c r="AB3" s="94"/>
      <c r="AC3" s="94"/>
    </row>
    <row r="4" spans="2:29" ht="12.75" x14ac:dyDescent="0.2"/>
    <row r="5" spans="2:29" ht="15" customHeight="1" x14ac:dyDescent="0.2">
      <c r="B5" s="90" t="s">
        <v>9</v>
      </c>
      <c r="C5" s="90"/>
      <c r="D5" s="4"/>
      <c r="E5" s="91" t="s">
        <v>122</v>
      </c>
      <c r="F5" s="92"/>
      <c r="G5" s="92"/>
      <c r="H5" s="93"/>
      <c r="I5" s="4"/>
    </row>
    <row r="6" spans="2:29" ht="30" customHeight="1" x14ac:dyDescent="0.2">
      <c r="B6" s="90" t="s">
        <v>10</v>
      </c>
      <c r="C6" s="90"/>
      <c r="D6" s="4"/>
      <c r="E6" s="91" t="s">
        <v>123</v>
      </c>
      <c r="F6" s="92"/>
      <c r="G6" s="92"/>
      <c r="H6" s="93"/>
      <c r="I6" s="4"/>
    </row>
    <row r="7" spans="2:29" ht="13.5" thickBot="1" x14ac:dyDescent="0.25"/>
    <row r="8" spans="2:29" ht="21.75" customHeight="1" x14ac:dyDescent="0.2">
      <c r="B8" s="117" t="s">
        <v>20</v>
      </c>
      <c r="C8" s="97" t="s">
        <v>1</v>
      </c>
      <c r="D8" s="95" t="s">
        <v>4</v>
      </c>
      <c r="E8" s="95" t="s">
        <v>5</v>
      </c>
      <c r="F8" s="95" t="s">
        <v>12</v>
      </c>
      <c r="G8" s="97" t="s">
        <v>0</v>
      </c>
      <c r="H8" s="97" t="s">
        <v>13</v>
      </c>
      <c r="I8" s="97" t="s">
        <v>17</v>
      </c>
      <c r="J8" s="97" t="s">
        <v>18</v>
      </c>
      <c r="K8" s="115" t="s">
        <v>15</v>
      </c>
      <c r="M8" s="99">
        <v>45505</v>
      </c>
      <c r="N8" s="99">
        <v>45536</v>
      </c>
      <c r="O8" s="99">
        <v>45566</v>
      </c>
      <c r="P8" s="99">
        <v>45597</v>
      </c>
      <c r="Q8" s="99">
        <v>45627</v>
      </c>
      <c r="R8" s="99">
        <v>45658</v>
      </c>
      <c r="S8" s="99">
        <v>45689</v>
      </c>
      <c r="T8" s="99">
        <v>45717</v>
      </c>
      <c r="U8" s="99">
        <v>45748</v>
      </c>
      <c r="V8" s="99">
        <v>45778</v>
      </c>
      <c r="W8" s="99">
        <v>45809</v>
      </c>
      <c r="X8" s="99">
        <v>45839</v>
      </c>
      <c r="Y8" s="99">
        <v>45870</v>
      </c>
      <c r="Z8" s="99">
        <v>45901</v>
      </c>
      <c r="AA8" s="99">
        <v>45931</v>
      </c>
      <c r="AB8" s="99">
        <v>45962</v>
      </c>
      <c r="AC8" s="99">
        <v>45992</v>
      </c>
    </row>
    <row r="9" spans="2:29" ht="21.75" customHeight="1" x14ac:dyDescent="0.2">
      <c r="B9" s="118"/>
      <c r="C9" s="98"/>
      <c r="D9" s="96"/>
      <c r="E9" s="96"/>
      <c r="F9" s="96"/>
      <c r="G9" s="98"/>
      <c r="H9" s="98"/>
      <c r="I9" s="98"/>
      <c r="J9" s="98"/>
      <c r="K9" s="116" t="s">
        <v>11</v>
      </c>
      <c r="M9" s="99"/>
      <c r="N9" s="99"/>
      <c r="O9" s="99"/>
      <c r="P9" s="99"/>
      <c r="Q9" s="99"/>
      <c r="R9" s="99"/>
      <c r="S9" s="99"/>
      <c r="T9" s="99"/>
      <c r="U9" s="99"/>
      <c r="V9" s="99"/>
      <c r="W9" s="99"/>
      <c r="X9" s="99"/>
      <c r="Y9" s="99"/>
      <c r="Z9" s="99"/>
      <c r="AA9" s="99"/>
      <c r="AB9" s="99"/>
      <c r="AC9" s="99"/>
    </row>
    <row r="10" spans="2:29" ht="150" customHeight="1" x14ac:dyDescent="0.2">
      <c r="B10" s="22" t="s">
        <v>21</v>
      </c>
      <c r="C10" s="8" t="s">
        <v>22</v>
      </c>
      <c r="D10" s="7" t="s">
        <v>23</v>
      </c>
      <c r="E10" s="9">
        <v>1</v>
      </c>
      <c r="F10" s="10">
        <v>128699</v>
      </c>
      <c r="G10" s="10" t="s">
        <v>2</v>
      </c>
      <c r="H10" s="80" t="s">
        <v>172</v>
      </c>
      <c r="I10" s="7" t="s">
        <v>24</v>
      </c>
      <c r="J10" s="7" t="s">
        <v>25</v>
      </c>
      <c r="K10" s="23" t="s">
        <v>168</v>
      </c>
      <c r="M10" s="51"/>
      <c r="N10" s="51"/>
      <c r="O10" s="51"/>
      <c r="P10" s="51"/>
      <c r="Q10" s="61"/>
      <c r="R10" s="62"/>
      <c r="S10" s="51"/>
      <c r="T10" s="51"/>
      <c r="U10" s="51"/>
      <c r="V10" s="51"/>
      <c r="W10" s="63"/>
      <c r="X10" s="51"/>
      <c r="Y10" s="51"/>
      <c r="Z10" s="51"/>
      <c r="AA10" s="51"/>
      <c r="AB10" s="51"/>
      <c r="AC10" s="51"/>
    </row>
    <row r="11" spans="2:29" ht="150.75" customHeight="1" x14ac:dyDescent="0.2">
      <c r="B11" s="22" t="s">
        <v>21</v>
      </c>
      <c r="C11" s="8" t="s">
        <v>26</v>
      </c>
      <c r="D11" s="7" t="s">
        <v>23</v>
      </c>
      <c r="E11" s="7">
        <v>1</v>
      </c>
      <c r="F11" s="10">
        <v>69955</v>
      </c>
      <c r="G11" s="10" t="s">
        <v>2</v>
      </c>
      <c r="H11" s="80" t="s">
        <v>172</v>
      </c>
      <c r="I11" s="7" t="s">
        <v>27</v>
      </c>
      <c r="J11" s="7" t="s">
        <v>25</v>
      </c>
      <c r="K11" s="23" t="s">
        <v>168</v>
      </c>
      <c r="M11" s="51"/>
      <c r="N11" s="51"/>
      <c r="O11" s="51"/>
      <c r="P11" s="51"/>
      <c r="Q11" s="51"/>
      <c r="R11" s="62"/>
      <c r="S11" s="51"/>
      <c r="T11" s="51"/>
      <c r="U11" s="51"/>
      <c r="V11" s="51"/>
      <c r="W11" s="63"/>
      <c r="X11" s="51"/>
      <c r="Y11" s="51"/>
      <c r="Z11" s="51"/>
      <c r="AA11" s="51"/>
      <c r="AB11" s="51"/>
      <c r="AC11" s="51"/>
    </row>
    <row r="12" spans="2:29" ht="150.75" customHeight="1" x14ac:dyDescent="0.2">
      <c r="B12" s="22" t="s">
        <v>21</v>
      </c>
      <c r="C12" s="8" t="s">
        <v>28</v>
      </c>
      <c r="D12" s="7" t="s">
        <v>29</v>
      </c>
      <c r="E12" s="7">
        <v>1</v>
      </c>
      <c r="F12" s="54">
        <v>50000</v>
      </c>
      <c r="G12" s="10" t="s">
        <v>2</v>
      </c>
      <c r="H12" s="80" t="s">
        <v>173</v>
      </c>
      <c r="I12" s="7" t="s">
        <v>30</v>
      </c>
      <c r="J12" s="7" t="s">
        <v>31</v>
      </c>
      <c r="K12" s="23" t="s">
        <v>32</v>
      </c>
      <c r="M12" s="51"/>
      <c r="N12" s="51"/>
      <c r="O12" s="51"/>
      <c r="P12" s="51"/>
      <c r="Q12" s="51"/>
      <c r="R12" s="51"/>
      <c r="S12" s="62"/>
      <c r="T12" s="63"/>
      <c r="U12" s="51"/>
      <c r="V12" s="51"/>
      <c r="W12" s="51"/>
      <c r="X12" s="51"/>
      <c r="Y12" s="51"/>
      <c r="Z12" s="51"/>
      <c r="AA12" s="51"/>
      <c r="AB12" s="51"/>
      <c r="AC12" s="51"/>
    </row>
    <row r="13" spans="2:29" ht="150.75" customHeight="1" x14ac:dyDescent="0.2">
      <c r="B13" s="22" t="s">
        <v>21</v>
      </c>
      <c r="C13" s="7" t="s">
        <v>33</v>
      </c>
      <c r="D13" s="7" t="s">
        <v>29</v>
      </c>
      <c r="E13" s="7">
        <v>5</v>
      </c>
      <c r="F13" s="10">
        <v>12556.8</v>
      </c>
      <c r="G13" s="10" t="s">
        <v>2</v>
      </c>
      <c r="H13" s="80" t="s">
        <v>174</v>
      </c>
      <c r="I13" s="8" t="s">
        <v>124</v>
      </c>
      <c r="J13" s="7" t="s">
        <v>31</v>
      </c>
      <c r="K13" s="23" t="s">
        <v>34</v>
      </c>
      <c r="M13" s="51"/>
      <c r="N13" s="51"/>
      <c r="O13" s="51"/>
      <c r="P13" s="51"/>
      <c r="Q13" s="51"/>
      <c r="R13" s="51"/>
      <c r="S13" s="64"/>
      <c r="T13" s="51"/>
      <c r="U13" s="63"/>
      <c r="V13" s="51"/>
      <c r="W13" s="51"/>
      <c r="X13" s="51"/>
      <c r="Y13" s="51"/>
      <c r="Z13" s="51"/>
      <c r="AA13" s="51"/>
      <c r="AB13" s="51"/>
      <c r="AC13" s="51"/>
    </row>
    <row r="14" spans="2:29" ht="150.75" customHeight="1" thickBot="1" x14ac:dyDescent="0.25">
      <c r="B14" s="75" t="s">
        <v>21</v>
      </c>
      <c r="C14" s="77" t="s">
        <v>165</v>
      </c>
      <c r="D14" s="76" t="s">
        <v>23</v>
      </c>
      <c r="E14" s="37">
        <v>12</v>
      </c>
      <c r="F14" s="79">
        <v>57750</v>
      </c>
      <c r="G14" s="79" t="s">
        <v>19</v>
      </c>
      <c r="H14" s="80" t="s">
        <v>179</v>
      </c>
      <c r="I14" s="8" t="s">
        <v>166</v>
      </c>
      <c r="J14" s="7" t="s">
        <v>31</v>
      </c>
      <c r="K14" s="78" t="s">
        <v>64</v>
      </c>
      <c r="M14" s="51"/>
      <c r="N14" s="51"/>
      <c r="O14" s="51"/>
      <c r="P14" s="51"/>
      <c r="Q14" s="51"/>
      <c r="R14" s="64"/>
      <c r="S14" s="63"/>
      <c r="T14" s="51"/>
      <c r="U14" s="51"/>
      <c r="V14" s="51"/>
      <c r="W14" s="51"/>
      <c r="X14" s="51"/>
      <c r="Y14" s="51"/>
      <c r="Z14" s="51"/>
      <c r="AA14" s="51"/>
      <c r="AB14" s="51"/>
      <c r="AC14" s="51"/>
    </row>
    <row r="15" spans="2:29" ht="24" customHeight="1" thickBot="1" x14ac:dyDescent="0.25">
      <c r="B15" s="106" t="s">
        <v>37</v>
      </c>
      <c r="C15" s="107"/>
      <c r="D15" s="107"/>
      <c r="E15" s="108"/>
      <c r="F15" s="47">
        <f>F14+F13+F12+F11+F10</f>
        <v>318960.8</v>
      </c>
      <c r="G15" s="109"/>
      <c r="H15" s="110"/>
      <c r="I15" s="110"/>
      <c r="J15" s="110"/>
      <c r="K15" s="111"/>
      <c r="M15" s="51"/>
      <c r="N15" s="51"/>
      <c r="O15" s="51"/>
      <c r="P15" s="51"/>
      <c r="Q15" s="51"/>
      <c r="R15" s="51"/>
      <c r="S15" s="65"/>
      <c r="T15" s="51"/>
      <c r="U15" s="65"/>
      <c r="V15" s="51"/>
      <c r="W15" s="51"/>
      <c r="X15" s="51"/>
      <c r="Y15" s="51"/>
      <c r="Z15" s="51"/>
      <c r="AA15" s="51"/>
      <c r="AB15" s="51"/>
      <c r="AC15" s="51"/>
    </row>
    <row r="16" spans="2:29" ht="86.25" customHeight="1" x14ac:dyDescent="0.2">
      <c r="B16" s="38" t="s">
        <v>38</v>
      </c>
      <c r="C16" s="39" t="s">
        <v>39</v>
      </c>
      <c r="D16" s="39" t="s">
        <v>29</v>
      </c>
      <c r="E16" s="49">
        <v>30</v>
      </c>
      <c r="F16" s="41">
        <v>50000</v>
      </c>
      <c r="G16" s="41" t="s">
        <v>2</v>
      </c>
      <c r="H16" s="45">
        <v>45931</v>
      </c>
      <c r="I16" s="39" t="s">
        <v>24</v>
      </c>
      <c r="J16" s="39" t="s">
        <v>25</v>
      </c>
      <c r="K16" s="50" t="s">
        <v>145</v>
      </c>
      <c r="M16" s="51"/>
      <c r="N16" s="51"/>
      <c r="O16" s="51"/>
      <c r="P16" s="51"/>
      <c r="Q16" s="51"/>
      <c r="R16" s="51"/>
      <c r="S16" s="51"/>
      <c r="T16" s="51"/>
      <c r="U16" s="51"/>
      <c r="V16" s="51"/>
      <c r="W16" s="64"/>
      <c r="X16" s="51"/>
      <c r="Y16" s="51"/>
      <c r="Z16" s="51"/>
      <c r="AA16" s="63"/>
      <c r="AB16" s="51"/>
      <c r="AC16" s="51"/>
    </row>
    <row r="17" spans="2:29" ht="36.75" thickBot="1" x14ac:dyDescent="0.25">
      <c r="B17" s="24" t="s">
        <v>38</v>
      </c>
      <c r="C17" s="39" t="s">
        <v>157</v>
      </c>
      <c r="D17" s="8" t="s">
        <v>29</v>
      </c>
      <c r="E17" s="8">
        <v>4</v>
      </c>
      <c r="F17" s="16">
        <v>9445.5</v>
      </c>
      <c r="G17" s="16" t="s">
        <v>2</v>
      </c>
      <c r="H17" s="66">
        <v>45748</v>
      </c>
      <c r="I17" s="8" t="s">
        <v>24</v>
      </c>
      <c r="J17" s="8" t="s">
        <v>25</v>
      </c>
      <c r="K17" s="25" t="s">
        <v>164</v>
      </c>
      <c r="M17" s="51"/>
      <c r="N17" s="51"/>
      <c r="O17" s="51"/>
      <c r="P17" s="51"/>
      <c r="Q17" s="71"/>
      <c r="R17" s="51"/>
      <c r="S17" s="51"/>
      <c r="T17" s="62"/>
      <c r="U17" s="63"/>
      <c r="V17" s="51"/>
      <c r="W17" s="51"/>
      <c r="X17" s="51"/>
      <c r="Y17" s="51"/>
      <c r="Z17" s="51"/>
      <c r="AA17" s="51"/>
      <c r="AB17" s="51"/>
      <c r="AC17" s="51"/>
    </row>
    <row r="18" spans="2:29" ht="24" customHeight="1" thickBot="1" x14ac:dyDescent="0.25">
      <c r="B18" s="106" t="s">
        <v>40</v>
      </c>
      <c r="C18" s="107"/>
      <c r="D18" s="107"/>
      <c r="E18" s="108"/>
      <c r="F18" s="47">
        <f>F16+F17</f>
        <v>59445.5</v>
      </c>
      <c r="G18" s="109"/>
      <c r="H18" s="110"/>
      <c r="I18" s="110"/>
      <c r="J18" s="110"/>
      <c r="K18" s="111"/>
      <c r="M18" s="51"/>
      <c r="N18" s="51"/>
      <c r="O18" s="51"/>
      <c r="P18" s="51"/>
      <c r="Q18" s="51"/>
      <c r="R18" s="51"/>
      <c r="S18" s="51"/>
      <c r="T18" s="51"/>
      <c r="U18" s="51"/>
      <c r="V18" s="51"/>
      <c r="W18" s="51"/>
      <c r="X18" s="51"/>
      <c r="Y18" s="51"/>
      <c r="Z18" s="51"/>
      <c r="AA18" s="51"/>
      <c r="AB18" s="51"/>
      <c r="AC18" s="51"/>
    </row>
    <row r="19" spans="2:29" ht="72" x14ac:dyDescent="0.2">
      <c r="B19" s="38" t="s">
        <v>41</v>
      </c>
      <c r="C19" s="43" t="s">
        <v>42</v>
      </c>
      <c r="D19" s="39" t="s">
        <v>23</v>
      </c>
      <c r="E19" s="39">
        <v>12</v>
      </c>
      <c r="F19" s="44">
        <v>30000</v>
      </c>
      <c r="G19" s="41" t="s">
        <v>2</v>
      </c>
      <c r="H19" s="45">
        <v>45748</v>
      </c>
      <c r="I19" s="39" t="s">
        <v>43</v>
      </c>
      <c r="J19" s="46" t="s">
        <v>25</v>
      </c>
      <c r="K19" s="42" t="s">
        <v>128</v>
      </c>
      <c r="M19" s="51"/>
      <c r="N19" s="51"/>
      <c r="O19" s="51"/>
      <c r="P19" s="51"/>
      <c r="Q19" s="64"/>
      <c r="R19" s="51"/>
      <c r="S19" s="51"/>
      <c r="T19" s="51"/>
      <c r="U19" s="63"/>
      <c r="V19" s="51"/>
      <c r="W19" s="51"/>
      <c r="X19" s="51"/>
      <c r="Y19" s="51"/>
      <c r="Z19" s="51"/>
      <c r="AA19" s="51"/>
      <c r="AB19" s="51"/>
      <c r="AC19" s="51"/>
    </row>
    <row r="20" spans="2:29" ht="120.75" thickBot="1" x14ac:dyDescent="0.25">
      <c r="B20" s="26" t="s">
        <v>41</v>
      </c>
      <c r="C20" s="33" t="s">
        <v>44</v>
      </c>
      <c r="D20" s="28" t="s">
        <v>29</v>
      </c>
      <c r="E20" s="34">
        <v>40</v>
      </c>
      <c r="F20" s="35">
        <v>15000</v>
      </c>
      <c r="G20" s="30" t="s">
        <v>2</v>
      </c>
      <c r="H20" s="36">
        <v>45839</v>
      </c>
      <c r="I20" s="37" t="s">
        <v>24</v>
      </c>
      <c r="J20" s="28" t="s">
        <v>25</v>
      </c>
      <c r="K20" s="31" t="s">
        <v>152</v>
      </c>
      <c r="M20" s="51"/>
      <c r="N20" s="51"/>
      <c r="O20" s="51"/>
      <c r="P20" s="51"/>
      <c r="Q20" s="51"/>
      <c r="R20" s="51"/>
      <c r="S20" s="51"/>
      <c r="T20" s="64"/>
      <c r="U20" s="51"/>
      <c r="V20" s="51"/>
      <c r="W20" s="51"/>
      <c r="X20" s="63"/>
      <c r="Y20" s="51"/>
      <c r="Z20" s="51"/>
      <c r="AA20" s="51"/>
      <c r="AB20" s="51"/>
      <c r="AC20" s="51"/>
    </row>
    <row r="21" spans="2:29" ht="24" customHeight="1" thickBot="1" x14ac:dyDescent="0.25">
      <c r="B21" s="106" t="s">
        <v>45</v>
      </c>
      <c r="C21" s="107"/>
      <c r="D21" s="107"/>
      <c r="E21" s="108"/>
      <c r="F21" s="48">
        <f>F19+F20</f>
        <v>45000</v>
      </c>
      <c r="G21" s="109"/>
      <c r="H21" s="110"/>
      <c r="I21" s="110"/>
      <c r="J21" s="110"/>
      <c r="K21" s="111"/>
      <c r="M21" s="51"/>
      <c r="N21" s="51"/>
      <c r="O21" s="51"/>
      <c r="P21" s="51"/>
      <c r="Q21" s="51"/>
      <c r="R21" s="51"/>
      <c r="S21" s="51"/>
      <c r="T21" s="51"/>
      <c r="U21" s="51"/>
      <c r="V21" s="51"/>
      <c r="W21" s="51"/>
      <c r="X21" s="51"/>
      <c r="Y21" s="51"/>
      <c r="Z21" s="51"/>
      <c r="AA21" s="51"/>
      <c r="AB21" s="51"/>
      <c r="AC21" s="51"/>
    </row>
    <row r="22" spans="2:29" ht="60" x14ac:dyDescent="0.2">
      <c r="B22" s="38" t="s">
        <v>46</v>
      </c>
      <c r="C22" s="39" t="s">
        <v>47</v>
      </c>
      <c r="D22" s="40" t="s">
        <v>29</v>
      </c>
      <c r="E22" s="39">
        <v>1</v>
      </c>
      <c r="F22" s="41">
        <f>500 * 1.05*1.05</f>
        <v>551.25</v>
      </c>
      <c r="G22" s="39" t="s">
        <v>2</v>
      </c>
      <c r="H22" s="45">
        <v>45962</v>
      </c>
      <c r="I22" s="39" t="s">
        <v>48</v>
      </c>
      <c r="J22" s="39" t="s">
        <v>49</v>
      </c>
      <c r="K22" s="42" t="s">
        <v>50</v>
      </c>
      <c r="M22" s="51"/>
      <c r="N22" s="51"/>
      <c r="O22" s="51"/>
      <c r="P22" s="51"/>
      <c r="Q22" s="51"/>
      <c r="R22" s="51"/>
      <c r="S22" s="51"/>
      <c r="T22" s="51"/>
      <c r="U22" s="51"/>
      <c r="V22" s="51"/>
      <c r="W22" s="51"/>
      <c r="X22" s="51"/>
      <c r="Y22" s="64"/>
      <c r="Z22" s="51"/>
      <c r="AA22" s="51"/>
      <c r="AB22" s="63"/>
      <c r="AC22" s="51"/>
    </row>
    <row r="23" spans="2:29" ht="36" x14ac:dyDescent="0.2">
      <c r="B23" s="24" t="s">
        <v>46</v>
      </c>
      <c r="C23" s="14" t="s">
        <v>51</v>
      </c>
      <c r="D23" s="14" t="s">
        <v>29</v>
      </c>
      <c r="E23" s="14">
        <v>10</v>
      </c>
      <c r="F23" s="16">
        <v>5000</v>
      </c>
      <c r="G23" s="14" t="s">
        <v>2</v>
      </c>
      <c r="H23" s="67">
        <v>45839</v>
      </c>
      <c r="I23" s="82" t="s">
        <v>52</v>
      </c>
      <c r="J23" s="8" t="s">
        <v>49</v>
      </c>
      <c r="K23" s="23" t="s">
        <v>53</v>
      </c>
      <c r="M23" s="51"/>
      <c r="N23" s="51"/>
      <c r="O23" s="51"/>
      <c r="P23" s="51"/>
      <c r="Q23" s="51"/>
      <c r="R23" s="51"/>
      <c r="S23" s="51"/>
      <c r="T23" s="51"/>
      <c r="U23" s="64"/>
      <c r="V23" s="51"/>
      <c r="W23" s="51"/>
      <c r="X23" s="63"/>
      <c r="Y23" s="51"/>
      <c r="Z23" s="51"/>
      <c r="AA23" s="51"/>
      <c r="AB23" s="51"/>
      <c r="AC23" s="51"/>
    </row>
    <row r="24" spans="2:29" ht="48" x14ac:dyDescent="0.2">
      <c r="B24" s="24" t="s">
        <v>46</v>
      </c>
      <c r="C24" s="14" t="s">
        <v>54</v>
      </c>
      <c r="D24" s="14" t="s">
        <v>29</v>
      </c>
      <c r="E24" s="14">
        <v>10</v>
      </c>
      <c r="F24" s="16">
        <v>20000</v>
      </c>
      <c r="G24" s="14" t="s">
        <v>2</v>
      </c>
      <c r="H24" s="67">
        <v>45809</v>
      </c>
      <c r="I24" s="8" t="s">
        <v>52</v>
      </c>
      <c r="J24" s="8" t="s">
        <v>49</v>
      </c>
      <c r="K24" s="23" t="s">
        <v>55</v>
      </c>
      <c r="M24" s="51"/>
      <c r="N24" s="51"/>
      <c r="O24" s="51"/>
      <c r="P24" s="51"/>
      <c r="Q24" s="51"/>
      <c r="R24" s="51"/>
      <c r="S24" s="51"/>
      <c r="T24" s="64"/>
      <c r="U24" s="51"/>
      <c r="V24" s="51"/>
      <c r="W24" s="63"/>
      <c r="X24" s="51"/>
      <c r="Y24" s="51"/>
      <c r="Z24" s="51"/>
      <c r="AA24" s="51"/>
      <c r="AB24" s="51"/>
      <c r="AC24" s="51"/>
    </row>
    <row r="25" spans="2:29" ht="95.25" customHeight="1" x14ac:dyDescent="0.2">
      <c r="B25" s="24" t="s">
        <v>46</v>
      </c>
      <c r="C25" s="8" t="s">
        <v>58</v>
      </c>
      <c r="D25" s="8" t="s">
        <v>23</v>
      </c>
      <c r="E25" s="8">
        <v>10</v>
      </c>
      <c r="F25" s="55">
        <v>20000</v>
      </c>
      <c r="G25" s="8" t="s">
        <v>2</v>
      </c>
      <c r="H25" s="66">
        <v>45962</v>
      </c>
      <c r="I25" s="8" t="s">
        <v>48</v>
      </c>
      <c r="J25" s="8" t="s">
        <v>49</v>
      </c>
      <c r="K25" s="23" t="s">
        <v>146</v>
      </c>
      <c r="M25" s="51"/>
      <c r="N25" s="51"/>
      <c r="O25" s="51"/>
      <c r="P25" s="51"/>
      <c r="Q25" s="51"/>
      <c r="R25" s="51"/>
      <c r="S25" s="51"/>
      <c r="T25" s="51"/>
      <c r="U25" s="51"/>
      <c r="V25" s="51"/>
      <c r="W25" s="51"/>
      <c r="X25" s="51"/>
      <c r="Y25" s="64"/>
      <c r="Z25" s="51"/>
      <c r="AA25" s="51"/>
      <c r="AB25" s="63"/>
      <c r="AC25" s="51"/>
    </row>
    <row r="26" spans="2:29" ht="72" x14ac:dyDescent="0.2">
      <c r="B26" s="24" t="s">
        <v>46</v>
      </c>
      <c r="C26" s="8" t="s">
        <v>56</v>
      </c>
      <c r="D26" s="8" t="s">
        <v>129</v>
      </c>
      <c r="E26" s="8">
        <v>12</v>
      </c>
      <c r="F26" s="16">
        <v>18590</v>
      </c>
      <c r="G26" s="8" t="s">
        <v>2</v>
      </c>
      <c r="H26" s="66">
        <v>45778</v>
      </c>
      <c r="I26" s="8" t="s">
        <v>24</v>
      </c>
      <c r="J26" s="8" t="s">
        <v>49</v>
      </c>
      <c r="K26" s="23" t="s">
        <v>57</v>
      </c>
      <c r="M26" s="51"/>
      <c r="N26" s="64"/>
      <c r="O26" s="51"/>
      <c r="P26" s="51"/>
      <c r="Q26" s="51"/>
      <c r="S26" s="51"/>
      <c r="T26" s="51"/>
      <c r="U26" s="51"/>
      <c r="V26" s="63"/>
      <c r="X26" s="51"/>
      <c r="Y26" s="51"/>
      <c r="Z26" s="51"/>
      <c r="AA26" s="51"/>
      <c r="AB26" s="51"/>
      <c r="AC26" s="51"/>
    </row>
    <row r="27" spans="2:29" ht="24" x14ac:dyDescent="0.2">
      <c r="B27" s="24" t="s">
        <v>46</v>
      </c>
      <c r="C27" s="8" t="s">
        <v>59</v>
      </c>
      <c r="D27" s="8" t="s">
        <v>129</v>
      </c>
      <c r="E27" s="8">
        <v>12</v>
      </c>
      <c r="F27" s="16">
        <v>48000</v>
      </c>
      <c r="G27" s="16" t="s">
        <v>19</v>
      </c>
      <c r="H27" s="8" t="s">
        <v>64</v>
      </c>
      <c r="I27" s="8" t="s">
        <v>48</v>
      </c>
      <c r="J27" s="8" t="s">
        <v>60</v>
      </c>
      <c r="K27" s="23" t="s">
        <v>130</v>
      </c>
      <c r="M27" s="51"/>
      <c r="N27" s="51"/>
      <c r="O27" s="51"/>
      <c r="P27" s="51"/>
      <c r="Q27" s="61"/>
      <c r="R27" s="51"/>
      <c r="S27" s="51"/>
      <c r="T27" s="51"/>
      <c r="U27" s="51"/>
      <c r="V27" s="51"/>
      <c r="W27" s="51"/>
      <c r="X27" s="51"/>
      <c r="Y27" s="51"/>
      <c r="Z27" s="51"/>
      <c r="AA27" s="51"/>
      <c r="AB27" s="51"/>
      <c r="AC27" s="51"/>
    </row>
    <row r="28" spans="2:29" ht="24" x14ac:dyDescent="0.2">
      <c r="B28" s="26" t="s">
        <v>46</v>
      </c>
      <c r="C28" s="28" t="s">
        <v>158</v>
      </c>
      <c r="D28" s="28" t="s">
        <v>29</v>
      </c>
      <c r="E28" s="28">
        <v>14</v>
      </c>
      <c r="F28" s="30">
        <v>68600</v>
      </c>
      <c r="G28" s="30" t="s">
        <v>19</v>
      </c>
      <c r="H28" s="45">
        <v>45748</v>
      </c>
      <c r="I28" s="28" t="s">
        <v>155</v>
      </c>
      <c r="J28" s="8" t="s">
        <v>60</v>
      </c>
      <c r="K28" s="31" t="s">
        <v>156</v>
      </c>
      <c r="M28" s="64"/>
      <c r="N28" s="51"/>
      <c r="O28" s="51"/>
      <c r="P28" s="51"/>
      <c r="Q28" s="61"/>
      <c r="R28" s="51"/>
      <c r="S28" s="51"/>
      <c r="T28" s="51"/>
      <c r="U28" s="63"/>
      <c r="V28" s="51"/>
      <c r="W28" s="51"/>
      <c r="X28" s="51"/>
      <c r="Y28" s="51"/>
      <c r="Z28" s="51"/>
      <c r="AA28" s="51"/>
      <c r="AB28" s="51"/>
      <c r="AC28" s="51"/>
    </row>
    <row r="29" spans="2:29" ht="261.75" customHeight="1" thickBot="1" x14ac:dyDescent="0.25">
      <c r="B29" s="26" t="s">
        <v>46</v>
      </c>
      <c r="C29" s="28" t="s">
        <v>61</v>
      </c>
      <c r="D29" s="28" t="s">
        <v>129</v>
      </c>
      <c r="E29" s="34">
        <v>12</v>
      </c>
      <c r="F29" s="58">
        <v>843700.08</v>
      </c>
      <c r="G29" s="30" t="s">
        <v>3</v>
      </c>
      <c r="H29" s="36">
        <v>45931</v>
      </c>
      <c r="I29" s="28" t="s">
        <v>48</v>
      </c>
      <c r="J29" s="28" t="s">
        <v>62</v>
      </c>
      <c r="K29" s="31" t="s">
        <v>167</v>
      </c>
      <c r="M29" s="51"/>
      <c r="N29" s="51"/>
      <c r="O29" s="51"/>
      <c r="P29" s="51"/>
      <c r="Q29" s="61"/>
      <c r="R29" s="51"/>
      <c r="S29" s="51"/>
      <c r="T29" s="51"/>
      <c r="U29" s="51"/>
      <c r="V29" s="51"/>
      <c r="W29" s="51"/>
      <c r="X29" s="64"/>
      <c r="Y29" s="51"/>
      <c r="Z29" s="51"/>
      <c r="AA29" s="63"/>
      <c r="AB29" s="51"/>
      <c r="AC29" s="51"/>
    </row>
    <row r="30" spans="2:29" ht="26.25" customHeight="1" thickBot="1" x14ac:dyDescent="0.25">
      <c r="B30" s="106" t="s">
        <v>63</v>
      </c>
      <c r="C30" s="107"/>
      <c r="D30" s="107"/>
      <c r="E30" s="108"/>
      <c r="F30" s="32">
        <f>SUM(F22:F29)</f>
        <v>1024441.33</v>
      </c>
      <c r="G30" s="112"/>
      <c r="H30" s="113"/>
      <c r="I30" s="113"/>
      <c r="J30" s="113"/>
      <c r="K30" s="114"/>
      <c r="M30" s="51"/>
      <c r="N30" s="51"/>
      <c r="O30" s="51"/>
      <c r="P30" s="51"/>
      <c r="Q30" s="61"/>
      <c r="R30" s="51"/>
      <c r="S30" s="51"/>
      <c r="T30" s="51"/>
      <c r="U30" s="51"/>
      <c r="V30" s="51"/>
      <c r="W30" s="51"/>
      <c r="X30" s="51"/>
      <c r="Y30" s="51"/>
      <c r="Z30" s="51"/>
      <c r="AA30" s="51"/>
      <c r="AB30" s="51"/>
      <c r="AC30" s="51"/>
    </row>
    <row r="31" spans="2:29" ht="276" x14ac:dyDescent="0.2">
      <c r="B31" s="38" t="s">
        <v>35</v>
      </c>
      <c r="C31" s="17" t="s">
        <v>181</v>
      </c>
      <c r="D31" s="39" t="s">
        <v>23</v>
      </c>
      <c r="E31" s="56" t="s">
        <v>129</v>
      </c>
      <c r="F31" s="57">
        <v>1795586.54</v>
      </c>
      <c r="G31" s="41" t="s">
        <v>2</v>
      </c>
      <c r="H31" s="81" t="s">
        <v>172</v>
      </c>
      <c r="I31" s="56" t="s">
        <v>175</v>
      </c>
      <c r="J31" s="56" t="s">
        <v>67</v>
      </c>
      <c r="K31" s="42" t="s">
        <v>176</v>
      </c>
      <c r="M31" s="51"/>
      <c r="N31" s="51"/>
      <c r="O31" s="51"/>
      <c r="P31" s="51"/>
      <c r="Q31" s="61"/>
      <c r="R31" s="51"/>
      <c r="S31" s="51"/>
      <c r="T31" s="51"/>
      <c r="U31" s="51"/>
      <c r="V31" s="64"/>
      <c r="W31" s="63"/>
      <c r="X31" s="51"/>
      <c r="Y31" s="51"/>
      <c r="Z31" s="51"/>
      <c r="AA31" s="51"/>
      <c r="AB31" s="51"/>
      <c r="AC31" s="51"/>
    </row>
    <row r="32" spans="2:29" ht="60" x14ac:dyDescent="0.2">
      <c r="B32" s="38" t="s">
        <v>35</v>
      </c>
      <c r="C32" s="39" t="s">
        <v>66</v>
      </c>
      <c r="D32" s="39" t="s">
        <v>129</v>
      </c>
      <c r="E32" s="56">
        <v>12</v>
      </c>
      <c r="F32" s="57">
        <v>648867.79</v>
      </c>
      <c r="G32" s="41" t="s">
        <v>19</v>
      </c>
      <c r="H32" s="39" t="s">
        <v>64</v>
      </c>
      <c r="I32" s="56" t="s">
        <v>65</v>
      </c>
      <c r="J32" s="56" t="s">
        <v>67</v>
      </c>
      <c r="K32" s="42" t="s">
        <v>169</v>
      </c>
      <c r="M32" s="51"/>
      <c r="N32" s="51"/>
      <c r="O32" s="51"/>
      <c r="P32" s="51"/>
      <c r="Q32" s="61"/>
      <c r="R32" s="51"/>
      <c r="S32" s="51"/>
      <c r="T32" s="51"/>
      <c r="U32" s="51"/>
      <c r="V32" s="51"/>
      <c r="W32" s="51"/>
      <c r="X32" s="51"/>
      <c r="Y32" s="51"/>
      <c r="Z32" s="51"/>
      <c r="AA32" s="51"/>
      <c r="AB32" s="51"/>
      <c r="AC32" s="51"/>
    </row>
    <row r="33" spans="2:29" ht="60" x14ac:dyDescent="0.2">
      <c r="B33" s="24" t="s">
        <v>35</v>
      </c>
      <c r="C33" s="11" t="s">
        <v>68</v>
      </c>
      <c r="D33" s="8" t="s">
        <v>129</v>
      </c>
      <c r="E33" s="17">
        <v>12</v>
      </c>
      <c r="F33" s="55">
        <v>182683.2</v>
      </c>
      <c r="G33" s="16" t="s">
        <v>19</v>
      </c>
      <c r="H33" s="8" t="s">
        <v>64</v>
      </c>
      <c r="I33" s="17" t="s">
        <v>24</v>
      </c>
      <c r="J33" s="17" t="s">
        <v>69</v>
      </c>
      <c r="K33" s="23" t="s">
        <v>70</v>
      </c>
      <c r="M33" s="51"/>
      <c r="N33" s="51"/>
      <c r="O33" s="51"/>
      <c r="P33" s="51"/>
      <c r="Q33" s="61"/>
      <c r="R33" s="51"/>
      <c r="S33" s="51"/>
      <c r="T33" s="51"/>
      <c r="U33" s="51"/>
      <c r="V33" s="51"/>
      <c r="W33" s="51"/>
      <c r="X33" s="51"/>
      <c r="Y33" s="51"/>
      <c r="Z33" s="51"/>
      <c r="AA33" s="51"/>
      <c r="AB33" s="51"/>
      <c r="AC33" s="51"/>
    </row>
    <row r="34" spans="2:29" ht="66" customHeight="1" x14ac:dyDescent="0.2">
      <c r="B34" s="24" t="s">
        <v>35</v>
      </c>
      <c r="C34" s="17" t="s">
        <v>71</v>
      </c>
      <c r="D34" s="8" t="s">
        <v>29</v>
      </c>
      <c r="E34" s="17">
        <v>1</v>
      </c>
      <c r="F34" s="20">
        <v>109346.5</v>
      </c>
      <c r="G34" s="16" t="s">
        <v>19</v>
      </c>
      <c r="H34" s="66">
        <v>45689</v>
      </c>
      <c r="I34" s="17" t="s">
        <v>36</v>
      </c>
      <c r="J34" s="17" t="s">
        <v>67</v>
      </c>
      <c r="K34" s="23" t="s">
        <v>72</v>
      </c>
      <c r="M34" s="51"/>
      <c r="N34" s="51"/>
      <c r="O34" s="51"/>
      <c r="P34" s="51"/>
      <c r="Q34" s="61"/>
      <c r="R34" s="64"/>
      <c r="S34" s="63"/>
      <c r="T34" s="51"/>
      <c r="U34" s="51"/>
      <c r="V34" s="51"/>
      <c r="W34" s="51"/>
      <c r="X34" s="51"/>
      <c r="Y34" s="51"/>
      <c r="Z34" s="51"/>
      <c r="AA34" s="51"/>
      <c r="AB34" s="51"/>
      <c r="AC34" s="51"/>
    </row>
    <row r="35" spans="2:29" ht="36" x14ac:dyDescent="0.2">
      <c r="B35" s="24" t="s">
        <v>35</v>
      </c>
      <c r="C35" s="11" t="s">
        <v>73</v>
      </c>
      <c r="D35" s="8" t="s">
        <v>29</v>
      </c>
      <c r="E35" s="17">
        <v>12</v>
      </c>
      <c r="F35" s="55">
        <v>85000</v>
      </c>
      <c r="G35" s="8" t="s">
        <v>19</v>
      </c>
      <c r="H35" s="8" t="s">
        <v>64</v>
      </c>
      <c r="I35" s="17" t="s">
        <v>27</v>
      </c>
      <c r="J35" s="17" t="s">
        <v>69</v>
      </c>
      <c r="K35" s="23" t="s">
        <v>170</v>
      </c>
      <c r="M35" s="51"/>
      <c r="N35" s="51"/>
      <c r="O35" s="51"/>
      <c r="P35" s="51"/>
      <c r="Q35" s="61"/>
      <c r="R35" s="51"/>
      <c r="S35" s="51"/>
      <c r="T35" s="51"/>
      <c r="U35" s="51"/>
      <c r="V35" s="51"/>
      <c r="W35" s="51"/>
      <c r="X35" s="51"/>
      <c r="Y35" s="51"/>
      <c r="Z35" s="51"/>
      <c r="AA35" s="51"/>
      <c r="AB35" s="51"/>
      <c r="AC35" s="51"/>
    </row>
    <row r="36" spans="2:29" ht="48" x14ac:dyDescent="0.2">
      <c r="B36" s="24" t="s">
        <v>35</v>
      </c>
      <c r="C36" s="17" t="s">
        <v>74</v>
      </c>
      <c r="D36" s="8" t="s">
        <v>129</v>
      </c>
      <c r="E36" s="17">
        <v>12</v>
      </c>
      <c r="F36" s="20">
        <v>60000</v>
      </c>
      <c r="G36" s="16" t="s">
        <v>3</v>
      </c>
      <c r="H36" s="66">
        <v>45809</v>
      </c>
      <c r="I36" s="17" t="s">
        <v>27</v>
      </c>
      <c r="J36" s="17" t="s">
        <v>69</v>
      </c>
      <c r="K36" s="23" t="s">
        <v>75</v>
      </c>
      <c r="M36" s="51"/>
      <c r="N36" s="51"/>
      <c r="O36" s="51"/>
      <c r="P36" s="51"/>
      <c r="Q36" s="61"/>
      <c r="R36" s="51"/>
      <c r="S36" s="51"/>
      <c r="T36" s="64"/>
      <c r="U36" s="51"/>
      <c r="V36" s="51"/>
      <c r="W36" s="63"/>
      <c r="X36" s="51"/>
      <c r="Y36" s="51"/>
      <c r="Z36" s="51"/>
      <c r="AA36" s="51"/>
      <c r="AB36" s="51"/>
      <c r="AC36" s="51"/>
    </row>
    <row r="37" spans="2:29" ht="138" customHeight="1" x14ac:dyDescent="0.2">
      <c r="B37" s="24" t="s">
        <v>35</v>
      </c>
      <c r="C37" s="17" t="s">
        <v>76</v>
      </c>
      <c r="D37" s="8" t="s">
        <v>136</v>
      </c>
      <c r="E37" s="8">
        <v>5000</v>
      </c>
      <c r="F37" s="21">
        <v>12240.12</v>
      </c>
      <c r="G37" s="16" t="s">
        <v>2</v>
      </c>
      <c r="H37" s="66">
        <v>45748</v>
      </c>
      <c r="I37" s="8" t="s">
        <v>52</v>
      </c>
      <c r="J37" s="8" t="s">
        <v>49</v>
      </c>
      <c r="K37" s="23" t="s">
        <v>147</v>
      </c>
      <c r="M37" s="51"/>
      <c r="N37" s="51"/>
      <c r="O37" s="51"/>
      <c r="P37" s="51"/>
      <c r="Q37" s="61"/>
      <c r="R37" s="64"/>
      <c r="S37" s="51"/>
      <c r="T37" s="51"/>
      <c r="U37" s="63"/>
      <c r="V37" s="51"/>
      <c r="W37" s="51"/>
      <c r="X37" s="51"/>
      <c r="Y37" s="51"/>
      <c r="Z37" s="51"/>
      <c r="AA37" s="51"/>
      <c r="AB37" s="51"/>
      <c r="AC37" s="51"/>
    </row>
    <row r="38" spans="2:29" ht="148.5" customHeight="1" x14ac:dyDescent="0.2">
      <c r="B38" s="24" t="s">
        <v>35</v>
      </c>
      <c r="C38" s="8" t="s">
        <v>77</v>
      </c>
      <c r="D38" s="8" t="s">
        <v>29</v>
      </c>
      <c r="E38" s="15">
        <v>12</v>
      </c>
      <c r="F38" s="16">
        <v>52113.599999999999</v>
      </c>
      <c r="G38" s="16" t="s">
        <v>2</v>
      </c>
      <c r="H38" s="66">
        <v>45658</v>
      </c>
      <c r="I38" s="8" t="s">
        <v>78</v>
      </c>
      <c r="J38" s="8" t="s">
        <v>49</v>
      </c>
      <c r="K38" s="23" t="s">
        <v>125</v>
      </c>
      <c r="M38" s="51"/>
      <c r="N38" s="51"/>
      <c r="O38" s="51"/>
      <c r="P38" s="64"/>
      <c r="Q38" s="61"/>
      <c r="R38" s="63"/>
      <c r="S38" s="51"/>
      <c r="T38" s="51"/>
      <c r="U38" s="51"/>
      <c r="V38" s="51"/>
      <c r="W38" s="51"/>
      <c r="X38" s="51"/>
      <c r="Y38" s="51"/>
      <c r="Z38" s="51"/>
      <c r="AA38" s="51"/>
      <c r="AB38" s="51"/>
      <c r="AC38" s="51"/>
    </row>
    <row r="39" spans="2:29" ht="48" x14ac:dyDescent="0.2">
      <c r="B39" s="24" t="s">
        <v>35</v>
      </c>
      <c r="C39" s="17" t="s">
        <v>79</v>
      </c>
      <c r="D39" s="8" t="s">
        <v>129</v>
      </c>
      <c r="E39" s="12">
        <v>12</v>
      </c>
      <c r="F39" s="20">
        <v>36000</v>
      </c>
      <c r="G39" s="13" t="s">
        <v>3</v>
      </c>
      <c r="H39" s="67">
        <v>45901</v>
      </c>
      <c r="I39" s="12" t="s">
        <v>52</v>
      </c>
      <c r="J39" s="12" t="s">
        <v>69</v>
      </c>
      <c r="K39" s="23" t="s">
        <v>80</v>
      </c>
      <c r="M39" s="51"/>
      <c r="N39" s="51"/>
      <c r="O39" s="51"/>
      <c r="P39" s="51"/>
      <c r="Q39" s="61"/>
      <c r="R39" s="51"/>
      <c r="S39" s="51"/>
      <c r="T39" s="51"/>
      <c r="U39" s="51"/>
      <c r="V39" s="51"/>
      <c r="W39" s="64"/>
      <c r="X39" s="51"/>
      <c r="Y39" s="51"/>
      <c r="Z39" s="63"/>
      <c r="AA39" s="51"/>
      <c r="AB39" s="51"/>
      <c r="AC39" s="51"/>
    </row>
    <row r="40" spans="2:29" ht="48" x14ac:dyDescent="0.2">
      <c r="B40" s="24" t="s">
        <v>35</v>
      </c>
      <c r="C40" s="11" t="s">
        <v>81</v>
      </c>
      <c r="D40" s="8" t="s">
        <v>129</v>
      </c>
      <c r="E40" s="12">
        <v>12</v>
      </c>
      <c r="F40" s="20">
        <v>28000</v>
      </c>
      <c r="G40" s="13" t="s">
        <v>3</v>
      </c>
      <c r="H40" s="67">
        <v>45717</v>
      </c>
      <c r="I40" s="12" t="s">
        <v>27</v>
      </c>
      <c r="J40" s="12" t="s">
        <v>69</v>
      </c>
      <c r="K40" s="23" t="s">
        <v>82</v>
      </c>
      <c r="M40" s="51"/>
      <c r="N40" s="51"/>
      <c r="O40" s="51"/>
      <c r="P40" s="51"/>
      <c r="Q40" s="61"/>
      <c r="R40" s="64"/>
      <c r="S40" s="51"/>
      <c r="T40" s="63"/>
      <c r="U40" s="51"/>
      <c r="V40" s="51"/>
      <c r="W40" s="51"/>
      <c r="X40" s="51"/>
      <c r="Y40" s="51"/>
      <c r="Z40" s="51"/>
      <c r="AA40" s="51"/>
      <c r="AB40" s="51"/>
      <c r="AC40" s="51"/>
    </row>
    <row r="41" spans="2:29" ht="48" x14ac:dyDescent="0.2">
      <c r="B41" s="24" t="s">
        <v>35</v>
      </c>
      <c r="C41" s="11" t="s">
        <v>83</v>
      </c>
      <c r="D41" s="8" t="s">
        <v>129</v>
      </c>
      <c r="E41" s="12">
        <v>12</v>
      </c>
      <c r="F41" s="20">
        <v>21000</v>
      </c>
      <c r="G41" s="13" t="s">
        <v>3</v>
      </c>
      <c r="H41" s="67">
        <v>45901</v>
      </c>
      <c r="I41" s="12" t="s">
        <v>24</v>
      </c>
      <c r="J41" s="12" t="s">
        <v>69</v>
      </c>
      <c r="K41" s="23" t="s">
        <v>84</v>
      </c>
      <c r="M41" s="51"/>
      <c r="N41" s="51"/>
      <c r="O41" s="51"/>
      <c r="P41" s="51"/>
      <c r="Q41" s="61"/>
      <c r="R41" s="51"/>
      <c r="S41" s="51"/>
      <c r="T41" s="51"/>
      <c r="U41" s="51"/>
      <c r="V41" s="51"/>
      <c r="W41" s="64"/>
      <c r="X41" s="51"/>
      <c r="Y41" s="51"/>
      <c r="Z41" s="63"/>
      <c r="AA41" s="51"/>
      <c r="AB41" s="51"/>
      <c r="AC41" s="51"/>
    </row>
    <row r="42" spans="2:29" ht="84" x14ac:dyDescent="0.2">
      <c r="B42" s="24" t="s">
        <v>35</v>
      </c>
      <c r="C42" s="17" t="s">
        <v>85</v>
      </c>
      <c r="D42" s="8" t="s">
        <v>137</v>
      </c>
      <c r="E42" s="8">
        <v>4000</v>
      </c>
      <c r="F42" s="21">
        <v>20000</v>
      </c>
      <c r="G42" s="16" t="s">
        <v>2</v>
      </c>
      <c r="H42" s="66">
        <v>45748</v>
      </c>
      <c r="I42" s="8" t="s">
        <v>52</v>
      </c>
      <c r="J42" s="8" t="s">
        <v>49</v>
      </c>
      <c r="K42" s="23" t="s">
        <v>147</v>
      </c>
      <c r="M42" s="51"/>
      <c r="N42" s="51"/>
      <c r="O42" s="51"/>
      <c r="P42" s="51"/>
      <c r="Q42" s="61"/>
      <c r="R42" s="64"/>
      <c r="S42" s="51"/>
      <c r="T42" s="51"/>
      <c r="U42" s="63"/>
      <c r="V42" s="51"/>
      <c r="W42" s="51"/>
      <c r="X42" s="51"/>
      <c r="Y42" s="51"/>
      <c r="Z42" s="51"/>
      <c r="AA42" s="51"/>
      <c r="AB42" s="51"/>
      <c r="AC42" s="51"/>
    </row>
    <row r="43" spans="2:29" ht="60" x14ac:dyDescent="0.2">
      <c r="B43" s="24" t="s">
        <v>35</v>
      </c>
      <c r="C43" s="17" t="s">
        <v>162</v>
      </c>
      <c r="D43" s="8" t="s">
        <v>23</v>
      </c>
      <c r="E43" s="8">
        <v>1</v>
      </c>
      <c r="F43" s="21">
        <v>40545.5</v>
      </c>
      <c r="G43" s="16" t="s">
        <v>2</v>
      </c>
      <c r="H43" s="66">
        <v>45809</v>
      </c>
      <c r="I43" s="8" t="s">
        <v>24</v>
      </c>
      <c r="J43" s="8" t="s">
        <v>49</v>
      </c>
      <c r="K43" s="23" t="s">
        <v>180</v>
      </c>
      <c r="M43" s="51"/>
      <c r="N43" s="51"/>
      <c r="O43" s="51"/>
      <c r="P43" s="51"/>
      <c r="Q43" s="61"/>
      <c r="R43" s="71"/>
      <c r="S43" s="51"/>
      <c r="T43" s="51"/>
      <c r="U43" s="64"/>
      <c r="V43" s="51"/>
      <c r="W43" s="63"/>
      <c r="X43" s="51"/>
      <c r="Y43" s="51"/>
      <c r="Z43" s="51"/>
      <c r="AA43" s="51"/>
      <c r="AB43" s="51"/>
      <c r="AC43" s="51"/>
    </row>
    <row r="44" spans="2:29" ht="84" x14ac:dyDescent="0.2">
      <c r="B44" s="24" t="s">
        <v>35</v>
      </c>
      <c r="C44" s="17" t="s">
        <v>86</v>
      </c>
      <c r="D44" s="8" t="s">
        <v>138</v>
      </c>
      <c r="E44" s="8">
        <v>2000</v>
      </c>
      <c r="F44" s="21">
        <v>5000</v>
      </c>
      <c r="G44" s="16" t="s">
        <v>2</v>
      </c>
      <c r="H44" s="66">
        <v>45748</v>
      </c>
      <c r="I44" s="8" t="s">
        <v>52</v>
      </c>
      <c r="J44" s="8" t="s">
        <v>49</v>
      </c>
      <c r="K44" s="23" t="s">
        <v>147</v>
      </c>
      <c r="M44" s="51"/>
      <c r="N44" s="51"/>
      <c r="O44" s="51"/>
      <c r="P44" s="51"/>
      <c r="Q44" s="61"/>
      <c r="R44" s="64"/>
      <c r="S44" s="51"/>
      <c r="T44" s="51"/>
      <c r="U44" s="63"/>
      <c r="V44" s="51"/>
      <c r="W44" s="51"/>
      <c r="X44" s="51"/>
      <c r="Y44" s="51"/>
      <c r="Z44" s="51"/>
      <c r="AA44" s="51"/>
      <c r="AB44" s="51"/>
      <c r="AC44" s="51"/>
    </row>
    <row r="45" spans="2:29" ht="60" x14ac:dyDescent="0.2">
      <c r="B45" s="24" t="s">
        <v>35</v>
      </c>
      <c r="C45" s="8" t="s">
        <v>87</v>
      </c>
      <c r="D45" s="8" t="s">
        <v>133</v>
      </c>
      <c r="E45" s="8">
        <v>300</v>
      </c>
      <c r="F45" s="21">
        <v>13856.23</v>
      </c>
      <c r="G45" s="16" t="s">
        <v>2</v>
      </c>
      <c r="H45" s="66">
        <v>45748</v>
      </c>
      <c r="I45" s="8" t="s">
        <v>88</v>
      </c>
      <c r="J45" s="8" t="s">
        <v>49</v>
      </c>
      <c r="K45" s="23" t="s">
        <v>148</v>
      </c>
      <c r="M45" s="51"/>
      <c r="N45" s="51"/>
      <c r="O45" s="51"/>
      <c r="P45" s="51"/>
      <c r="Q45" s="61"/>
      <c r="R45" s="64"/>
      <c r="S45" s="51"/>
      <c r="T45" s="51"/>
      <c r="U45" s="63"/>
      <c r="V45" s="51"/>
      <c r="W45" s="51"/>
      <c r="X45" s="51"/>
      <c r="Y45" s="51"/>
      <c r="Z45" s="51"/>
      <c r="AA45" s="51"/>
      <c r="AB45" s="51"/>
      <c r="AC45" s="51"/>
    </row>
    <row r="46" spans="2:29" ht="36" x14ac:dyDescent="0.2">
      <c r="B46" s="24" t="s">
        <v>35</v>
      </c>
      <c r="C46" s="18" t="s">
        <v>89</v>
      </c>
      <c r="D46" s="8" t="s">
        <v>29</v>
      </c>
      <c r="E46" s="8">
        <v>1000</v>
      </c>
      <c r="F46" s="21">
        <v>12000</v>
      </c>
      <c r="G46" s="16" t="s">
        <v>2</v>
      </c>
      <c r="H46" s="66">
        <v>45748</v>
      </c>
      <c r="I46" s="8" t="s">
        <v>52</v>
      </c>
      <c r="J46" s="8" t="s">
        <v>49</v>
      </c>
      <c r="K46" s="23" t="s">
        <v>149</v>
      </c>
      <c r="M46" s="51"/>
      <c r="N46" s="51"/>
      <c r="O46" s="51"/>
      <c r="P46" s="51"/>
      <c r="Q46" s="61"/>
      <c r="R46" s="64"/>
      <c r="S46" s="51"/>
      <c r="T46" s="51"/>
      <c r="U46" s="63"/>
      <c r="V46" s="51"/>
      <c r="W46" s="51"/>
      <c r="X46" s="51"/>
      <c r="Y46" s="51"/>
      <c r="Z46" s="51"/>
      <c r="AA46" s="51"/>
      <c r="AB46" s="51"/>
      <c r="AC46" s="51"/>
    </row>
    <row r="47" spans="2:29" ht="24" x14ac:dyDescent="0.2">
      <c r="B47" s="24" t="s">
        <v>35</v>
      </c>
      <c r="C47" s="17" t="s">
        <v>90</v>
      </c>
      <c r="D47" s="8" t="s">
        <v>29</v>
      </c>
      <c r="E47" s="11">
        <v>2</v>
      </c>
      <c r="F47" s="21">
        <v>10053.84</v>
      </c>
      <c r="G47" s="16" t="s">
        <v>2</v>
      </c>
      <c r="H47" s="66">
        <v>45717</v>
      </c>
      <c r="I47" s="8" t="s">
        <v>30</v>
      </c>
      <c r="J47" s="8" t="s">
        <v>69</v>
      </c>
      <c r="K47" s="23" t="s">
        <v>134</v>
      </c>
      <c r="M47" s="51"/>
      <c r="N47" s="51"/>
      <c r="O47" s="51"/>
      <c r="P47" s="51"/>
      <c r="Q47" s="61"/>
      <c r="R47" s="51"/>
      <c r="S47" s="64"/>
      <c r="T47" s="63"/>
      <c r="U47" s="51"/>
      <c r="V47" s="51"/>
      <c r="W47" s="51"/>
      <c r="X47" s="51"/>
      <c r="Y47" s="51"/>
      <c r="Z47" s="51"/>
      <c r="AA47" s="51"/>
      <c r="AB47" s="51"/>
      <c r="AC47" s="51"/>
    </row>
    <row r="48" spans="2:29" ht="24" x14ac:dyDescent="0.2">
      <c r="B48" s="24" t="s">
        <v>35</v>
      </c>
      <c r="C48" s="17" t="s">
        <v>91</v>
      </c>
      <c r="D48" s="8" t="s">
        <v>29</v>
      </c>
      <c r="E48" s="8">
        <v>10</v>
      </c>
      <c r="F48" s="21">
        <v>10000</v>
      </c>
      <c r="G48" s="16" t="s">
        <v>2</v>
      </c>
      <c r="H48" s="66">
        <v>45748</v>
      </c>
      <c r="I48" s="8" t="s">
        <v>52</v>
      </c>
      <c r="J48" s="8" t="s">
        <v>49</v>
      </c>
      <c r="K48" s="23" t="s">
        <v>135</v>
      </c>
      <c r="M48" s="51"/>
      <c r="N48" s="51"/>
      <c r="O48" s="51"/>
      <c r="P48" s="51"/>
      <c r="Q48" s="61"/>
      <c r="R48" s="64"/>
      <c r="S48" s="51"/>
      <c r="T48" s="51"/>
      <c r="U48" s="63"/>
      <c r="V48" s="51"/>
      <c r="W48" s="51"/>
      <c r="X48" s="51"/>
      <c r="Y48" s="51"/>
      <c r="Z48" s="51"/>
      <c r="AA48" s="51"/>
      <c r="AB48" s="51"/>
      <c r="AC48" s="51"/>
    </row>
    <row r="49" spans="2:29" ht="84" x14ac:dyDescent="0.2">
      <c r="B49" s="24" t="s">
        <v>35</v>
      </c>
      <c r="C49" s="8" t="s">
        <v>92</v>
      </c>
      <c r="D49" s="8" t="s">
        <v>129</v>
      </c>
      <c r="E49" s="12">
        <v>12</v>
      </c>
      <c r="F49" s="20">
        <v>10000</v>
      </c>
      <c r="G49" s="13" t="s">
        <v>19</v>
      </c>
      <c r="H49" s="67">
        <v>45901</v>
      </c>
      <c r="I49" s="12" t="s">
        <v>93</v>
      </c>
      <c r="J49" s="12" t="s">
        <v>94</v>
      </c>
      <c r="K49" s="23" t="s">
        <v>95</v>
      </c>
      <c r="M49" s="51"/>
      <c r="N49" s="51"/>
      <c r="O49" s="51"/>
      <c r="P49" s="51"/>
      <c r="Q49" s="61"/>
      <c r="R49" s="51"/>
      <c r="S49" s="51"/>
      <c r="T49" s="51"/>
      <c r="U49" s="51"/>
      <c r="V49" s="51"/>
      <c r="W49" s="64"/>
      <c r="X49" s="51"/>
      <c r="Y49" s="51"/>
      <c r="Z49" s="63"/>
      <c r="AA49" s="51"/>
      <c r="AB49" s="51"/>
      <c r="AC49" s="51"/>
    </row>
    <row r="50" spans="2:29" ht="12.75" x14ac:dyDescent="0.2">
      <c r="B50" s="24" t="s">
        <v>35</v>
      </c>
      <c r="C50" s="17" t="s">
        <v>96</v>
      </c>
      <c r="D50" s="8" t="s">
        <v>139</v>
      </c>
      <c r="E50" s="8">
        <v>300</v>
      </c>
      <c r="F50" s="21">
        <v>5000</v>
      </c>
      <c r="G50" s="16" t="s">
        <v>2</v>
      </c>
      <c r="H50" s="66">
        <v>45748</v>
      </c>
      <c r="I50" s="8" t="s">
        <v>52</v>
      </c>
      <c r="J50" s="8" t="s">
        <v>49</v>
      </c>
      <c r="K50" s="23" t="s">
        <v>171</v>
      </c>
      <c r="M50" s="51"/>
      <c r="N50" s="51"/>
      <c r="O50" s="51"/>
      <c r="P50" s="51"/>
      <c r="Q50" s="61"/>
      <c r="R50" s="64"/>
      <c r="S50" s="51"/>
      <c r="T50" s="51"/>
      <c r="U50" s="63"/>
      <c r="V50" s="51"/>
      <c r="W50" s="51"/>
      <c r="X50" s="51"/>
      <c r="Y50" s="51"/>
      <c r="Z50" s="51"/>
      <c r="AA50" s="51"/>
      <c r="AB50" s="51"/>
      <c r="AC50" s="51"/>
    </row>
    <row r="51" spans="2:29" ht="27.75" customHeight="1" x14ac:dyDescent="0.2">
      <c r="B51" s="24" t="s">
        <v>35</v>
      </c>
      <c r="C51" s="18" t="s">
        <v>97</v>
      </c>
      <c r="D51" s="8" t="s">
        <v>29</v>
      </c>
      <c r="E51" s="15">
        <v>4</v>
      </c>
      <c r="F51" s="21">
        <v>8400</v>
      </c>
      <c r="G51" s="16" t="s">
        <v>2</v>
      </c>
      <c r="H51" s="66">
        <v>45717</v>
      </c>
      <c r="I51" s="8" t="s">
        <v>24</v>
      </c>
      <c r="J51" s="8" t="s">
        <v>69</v>
      </c>
      <c r="K51" s="23" t="s">
        <v>131</v>
      </c>
      <c r="M51" s="51"/>
      <c r="N51" s="51"/>
      <c r="O51" s="51"/>
      <c r="P51" s="51"/>
      <c r="Q51" s="61"/>
      <c r="R51" s="51"/>
      <c r="S51" s="64"/>
      <c r="T51" s="63"/>
      <c r="U51" s="51"/>
      <c r="V51" s="51"/>
      <c r="W51" s="51"/>
      <c r="X51" s="51"/>
      <c r="Y51" s="51"/>
      <c r="Z51" s="51"/>
      <c r="AA51" s="51"/>
      <c r="AB51" s="51"/>
      <c r="AC51" s="51"/>
    </row>
    <row r="52" spans="2:29" ht="24" x14ac:dyDescent="0.2">
      <c r="B52" s="24" t="s">
        <v>35</v>
      </c>
      <c r="C52" s="18" t="s">
        <v>98</v>
      </c>
      <c r="D52" s="8" t="s">
        <v>29</v>
      </c>
      <c r="E52" s="8">
        <v>4</v>
      </c>
      <c r="F52" s="21">
        <v>8000</v>
      </c>
      <c r="G52" s="16" t="s">
        <v>2</v>
      </c>
      <c r="H52" s="66">
        <v>45962</v>
      </c>
      <c r="I52" s="8" t="s">
        <v>99</v>
      </c>
      <c r="J52" s="8" t="s">
        <v>49</v>
      </c>
      <c r="K52" s="23" t="s">
        <v>100</v>
      </c>
      <c r="M52" s="51"/>
      <c r="N52" s="51"/>
      <c r="O52" s="51"/>
      <c r="P52" s="51"/>
      <c r="Q52" s="61"/>
      <c r="R52" s="51"/>
      <c r="S52" s="51"/>
      <c r="T52" s="51"/>
      <c r="U52" s="51"/>
      <c r="V52" s="51"/>
      <c r="W52" s="51"/>
      <c r="X52" s="51"/>
      <c r="Y52" s="64"/>
      <c r="Z52" s="51"/>
      <c r="AA52" s="51"/>
      <c r="AB52" s="63"/>
      <c r="AC52" s="51"/>
    </row>
    <row r="53" spans="2:29" ht="108" x14ac:dyDescent="0.2">
      <c r="B53" s="24" t="s">
        <v>35</v>
      </c>
      <c r="C53" s="11" t="s">
        <v>101</v>
      </c>
      <c r="D53" s="8" t="s">
        <v>129</v>
      </c>
      <c r="E53" s="12">
        <v>12</v>
      </c>
      <c r="F53" s="20">
        <v>7000</v>
      </c>
      <c r="G53" s="13" t="s">
        <v>3</v>
      </c>
      <c r="H53" s="67">
        <v>45748</v>
      </c>
      <c r="I53" s="12" t="s">
        <v>99</v>
      </c>
      <c r="J53" s="12" t="s">
        <v>69</v>
      </c>
      <c r="K53" s="23" t="s">
        <v>102</v>
      </c>
      <c r="M53" s="51"/>
      <c r="N53" s="51"/>
      <c r="O53" s="51"/>
      <c r="P53" s="51"/>
      <c r="Q53" s="61"/>
      <c r="R53" s="64"/>
      <c r="S53" s="51"/>
      <c r="T53" s="51"/>
      <c r="U53" s="63"/>
      <c r="V53" s="51"/>
      <c r="W53" s="51"/>
      <c r="X53" s="51"/>
      <c r="Y53" s="51"/>
      <c r="Z53" s="51"/>
      <c r="AA53" s="51"/>
      <c r="AB53" s="51"/>
      <c r="AC53" s="51"/>
    </row>
    <row r="54" spans="2:29" ht="84" x14ac:dyDescent="0.2">
      <c r="B54" s="24" t="s">
        <v>35</v>
      </c>
      <c r="C54" s="17" t="s">
        <v>103</v>
      </c>
      <c r="D54" s="8" t="s">
        <v>140</v>
      </c>
      <c r="E54" s="8">
        <v>200</v>
      </c>
      <c r="F54" s="21">
        <v>7000</v>
      </c>
      <c r="G54" s="16" t="s">
        <v>2</v>
      </c>
      <c r="H54" s="66">
        <v>45748</v>
      </c>
      <c r="I54" s="8" t="s">
        <v>52</v>
      </c>
      <c r="J54" s="8" t="s">
        <v>49</v>
      </c>
      <c r="K54" s="23" t="s">
        <v>147</v>
      </c>
      <c r="M54" s="51"/>
      <c r="N54" s="51"/>
      <c r="O54" s="51"/>
      <c r="P54" s="51"/>
      <c r="Q54" s="61"/>
      <c r="R54" s="64"/>
      <c r="S54" s="51"/>
      <c r="T54" s="51"/>
      <c r="U54" s="63"/>
      <c r="V54" s="51"/>
      <c r="W54" s="51"/>
      <c r="X54" s="51"/>
      <c r="Y54" s="51"/>
      <c r="Z54" s="51"/>
      <c r="AA54" s="51"/>
      <c r="AB54" s="51"/>
      <c r="AC54" s="51"/>
    </row>
    <row r="55" spans="2:29" ht="60" x14ac:dyDescent="0.2">
      <c r="B55" s="24" t="s">
        <v>35</v>
      </c>
      <c r="C55" s="17" t="s">
        <v>104</v>
      </c>
      <c r="D55" s="8" t="s">
        <v>132</v>
      </c>
      <c r="E55" s="11">
        <v>600</v>
      </c>
      <c r="F55" s="21">
        <v>2000</v>
      </c>
      <c r="G55" s="16" t="s">
        <v>2</v>
      </c>
      <c r="H55" s="66">
        <v>45658</v>
      </c>
      <c r="I55" s="8" t="s">
        <v>24</v>
      </c>
      <c r="J55" s="8" t="s">
        <v>49</v>
      </c>
      <c r="K55" s="23" t="s">
        <v>105</v>
      </c>
      <c r="M55" s="51"/>
      <c r="N55" s="51"/>
      <c r="O55" s="51"/>
      <c r="P55" s="64"/>
      <c r="Q55" s="61"/>
      <c r="R55" s="63"/>
      <c r="S55" s="51"/>
      <c r="T55" s="51"/>
      <c r="U55" s="51"/>
      <c r="V55" s="51"/>
      <c r="W55" s="51"/>
      <c r="X55" s="51"/>
      <c r="Y55" s="51"/>
      <c r="Z55" s="51"/>
      <c r="AA55" s="51"/>
      <c r="AB55" s="51"/>
      <c r="AC55" s="51"/>
    </row>
    <row r="56" spans="2:29" ht="24" x14ac:dyDescent="0.2">
      <c r="B56" s="24" t="s">
        <v>35</v>
      </c>
      <c r="C56" s="17" t="s">
        <v>141</v>
      </c>
      <c r="D56" s="8" t="s">
        <v>29</v>
      </c>
      <c r="E56" s="8">
        <v>100</v>
      </c>
      <c r="F56" s="21">
        <v>3730.8</v>
      </c>
      <c r="G56" s="16" t="s">
        <v>2</v>
      </c>
      <c r="H56" s="66">
        <v>45962</v>
      </c>
      <c r="I56" s="8" t="s">
        <v>52</v>
      </c>
      <c r="J56" s="8" t="s">
        <v>49</v>
      </c>
      <c r="K56" s="23" t="s">
        <v>142</v>
      </c>
      <c r="M56" s="51"/>
      <c r="N56" s="51"/>
      <c r="O56" s="51"/>
      <c r="P56" s="51"/>
      <c r="Q56" s="61"/>
      <c r="R56" s="51"/>
      <c r="S56" s="51"/>
      <c r="T56" s="51"/>
      <c r="U56" s="51"/>
      <c r="V56" s="51"/>
      <c r="W56" s="51"/>
      <c r="X56" s="51"/>
      <c r="Y56" s="64"/>
      <c r="Z56" s="51"/>
      <c r="AA56" s="51"/>
      <c r="AB56" s="63"/>
      <c r="AC56" s="51"/>
    </row>
    <row r="57" spans="2:29" ht="24" x14ac:dyDescent="0.2">
      <c r="B57" s="24" t="s">
        <v>35</v>
      </c>
      <c r="C57" s="18" t="s">
        <v>106</v>
      </c>
      <c r="D57" s="8" t="s">
        <v>29</v>
      </c>
      <c r="E57" s="8">
        <v>3</v>
      </c>
      <c r="F57" s="21">
        <v>1425.6</v>
      </c>
      <c r="G57" s="16" t="s">
        <v>2</v>
      </c>
      <c r="H57" s="66">
        <v>45809</v>
      </c>
      <c r="I57" s="8" t="s">
        <v>24</v>
      </c>
      <c r="J57" s="8" t="s">
        <v>49</v>
      </c>
      <c r="K57" s="23" t="s">
        <v>143</v>
      </c>
      <c r="M57" s="51"/>
      <c r="N57" s="51"/>
      <c r="O57" s="51"/>
      <c r="P57" s="51"/>
      <c r="Q57" s="61"/>
      <c r="R57" s="51"/>
      <c r="S57" s="51"/>
      <c r="T57" s="64"/>
      <c r="U57" s="51"/>
      <c r="V57" s="51"/>
      <c r="W57" s="63"/>
      <c r="X57" s="51"/>
      <c r="Y57" s="51"/>
      <c r="Z57" s="51"/>
      <c r="AA57" s="51"/>
      <c r="AB57" s="51"/>
      <c r="AC57" s="51"/>
    </row>
    <row r="58" spans="2:29" ht="84" x14ac:dyDescent="0.2">
      <c r="B58" s="24" t="s">
        <v>35</v>
      </c>
      <c r="C58" s="17" t="s">
        <v>107</v>
      </c>
      <c r="D58" s="8" t="s">
        <v>140</v>
      </c>
      <c r="E58" s="8">
        <v>200</v>
      </c>
      <c r="F58" s="21">
        <v>3500</v>
      </c>
      <c r="G58" s="16" t="s">
        <v>2</v>
      </c>
      <c r="H58" s="66">
        <v>45748</v>
      </c>
      <c r="I58" s="8" t="s">
        <v>52</v>
      </c>
      <c r="J58" s="8" t="s">
        <v>49</v>
      </c>
      <c r="K58" s="23" t="s">
        <v>147</v>
      </c>
      <c r="M58" s="51"/>
      <c r="N58" s="51"/>
      <c r="O58" s="51"/>
      <c r="P58" s="51"/>
      <c r="Q58" s="61"/>
      <c r="R58" s="64"/>
      <c r="S58" s="51"/>
      <c r="T58" s="51"/>
      <c r="U58" s="63"/>
      <c r="V58" s="51"/>
      <c r="W58" s="51"/>
      <c r="X58" s="51"/>
      <c r="Y58" s="51"/>
      <c r="Z58" s="51"/>
      <c r="AA58" s="51"/>
      <c r="AB58" s="51"/>
      <c r="AC58" s="51"/>
    </row>
    <row r="59" spans="2:29" ht="84" x14ac:dyDescent="0.2">
      <c r="B59" s="24" t="s">
        <v>35</v>
      </c>
      <c r="C59" s="8" t="s">
        <v>108</v>
      </c>
      <c r="D59" s="8" t="s">
        <v>29</v>
      </c>
      <c r="E59" s="8">
        <v>75</v>
      </c>
      <c r="F59" s="16">
        <v>2253.75</v>
      </c>
      <c r="G59" s="16" t="s">
        <v>2</v>
      </c>
      <c r="H59" s="68">
        <v>45748</v>
      </c>
      <c r="I59" s="8" t="s">
        <v>52</v>
      </c>
      <c r="J59" s="8" t="s">
        <v>49</v>
      </c>
      <c r="K59" s="23" t="s">
        <v>150</v>
      </c>
      <c r="M59" s="51"/>
      <c r="N59" s="51"/>
      <c r="O59" s="51"/>
      <c r="P59" s="51"/>
      <c r="Q59" s="61"/>
      <c r="R59" s="64"/>
      <c r="S59" s="51"/>
      <c r="T59" s="51"/>
      <c r="U59" s="63"/>
      <c r="V59" s="51"/>
      <c r="W59" s="51"/>
      <c r="X59" s="51"/>
      <c r="Y59" s="51"/>
      <c r="Z59" s="51"/>
      <c r="AA59" s="51"/>
      <c r="AB59" s="51"/>
      <c r="AC59" s="51"/>
    </row>
    <row r="60" spans="2:29" ht="24" x14ac:dyDescent="0.2">
      <c r="B60" s="24" t="s">
        <v>35</v>
      </c>
      <c r="C60" s="18" t="s">
        <v>109</v>
      </c>
      <c r="D60" s="8" t="s">
        <v>29</v>
      </c>
      <c r="E60" s="8">
        <v>4</v>
      </c>
      <c r="F60" s="16">
        <v>2000</v>
      </c>
      <c r="G60" s="16" t="s">
        <v>2</v>
      </c>
      <c r="H60" s="66">
        <v>45870</v>
      </c>
      <c r="I60" s="8" t="s">
        <v>24</v>
      </c>
      <c r="J60" s="8" t="s">
        <v>49</v>
      </c>
      <c r="K60" s="23" t="s">
        <v>110</v>
      </c>
      <c r="M60" s="51"/>
      <c r="N60" s="51"/>
      <c r="O60" s="51"/>
      <c r="P60" s="51"/>
      <c r="Q60" s="61"/>
      <c r="R60" s="51"/>
      <c r="S60" s="51"/>
      <c r="T60" s="51"/>
      <c r="U60" s="51"/>
      <c r="V60" s="64"/>
      <c r="W60" s="51"/>
      <c r="X60" s="51"/>
      <c r="Y60" s="63"/>
      <c r="Z60" s="51"/>
      <c r="AA60" s="51"/>
      <c r="AB60" s="51"/>
      <c r="AC60" s="51"/>
    </row>
    <row r="61" spans="2:29" ht="24" x14ac:dyDescent="0.2">
      <c r="B61" s="24" t="s">
        <v>35</v>
      </c>
      <c r="C61" s="18" t="s">
        <v>111</v>
      </c>
      <c r="D61" s="8" t="s">
        <v>29</v>
      </c>
      <c r="E61" s="8">
        <v>10</v>
      </c>
      <c r="F61" s="16">
        <v>1500</v>
      </c>
      <c r="G61" s="8" t="s">
        <v>2</v>
      </c>
      <c r="H61" s="66">
        <v>45717</v>
      </c>
      <c r="I61" s="8" t="s">
        <v>48</v>
      </c>
      <c r="J61" s="8" t="s">
        <v>49</v>
      </c>
      <c r="K61" s="23" t="s">
        <v>151</v>
      </c>
      <c r="M61" s="51"/>
      <c r="N61" s="51"/>
      <c r="O61" s="51"/>
      <c r="P61" s="51"/>
      <c r="Q61" s="61"/>
      <c r="R61" s="64"/>
      <c r="S61" s="51"/>
      <c r="T61" s="63"/>
      <c r="U61" s="51"/>
      <c r="V61" s="51"/>
      <c r="W61" s="51"/>
      <c r="X61" s="51"/>
      <c r="Y61" s="51"/>
      <c r="Z61" s="51"/>
      <c r="AA61" s="51"/>
      <c r="AB61" s="51"/>
      <c r="AC61" s="51"/>
    </row>
    <row r="62" spans="2:29" ht="24" x14ac:dyDescent="0.2">
      <c r="B62" s="24" t="s">
        <v>35</v>
      </c>
      <c r="C62" s="18" t="s">
        <v>112</v>
      </c>
      <c r="D62" s="8" t="s">
        <v>29</v>
      </c>
      <c r="E62" s="8">
        <v>10</v>
      </c>
      <c r="F62" s="21">
        <v>921.85</v>
      </c>
      <c r="G62" s="16" t="s">
        <v>2</v>
      </c>
      <c r="H62" s="66">
        <v>45809</v>
      </c>
      <c r="I62" s="8" t="s">
        <v>52</v>
      </c>
      <c r="J62" s="8" t="s">
        <v>49</v>
      </c>
      <c r="K62" s="23" t="s">
        <v>113</v>
      </c>
      <c r="M62" s="51"/>
      <c r="N62" s="51"/>
      <c r="O62" s="51"/>
      <c r="P62" s="51"/>
      <c r="Q62" s="61"/>
      <c r="R62" s="51"/>
      <c r="S62" s="51"/>
      <c r="T62" s="64"/>
      <c r="U62" s="51"/>
      <c r="V62" s="51"/>
      <c r="W62" s="63"/>
      <c r="X62" s="51"/>
      <c r="Y62" s="51"/>
      <c r="Z62" s="51"/>
      <c r="AA62" s="51"/>
      <c r="AB62" s="51"/>
      <c r="AC62" s="51"/>
    </row>
    <row r="63" spans="2:29" ht="156" x14ac:dyDescent="0.2">
      <c r="B63" s="24" t="s">
        <v>35</v>
      </c>
      <c r="C63" s="17" t="s">
        <v>114</v>
      </c>
      <c r="D63" s="8" t="s">
        <v>29</v>
      </c>
      <c r="E63" s="12">
        <v>12</v>
      </c>
      <c r="F63" s="20">
        <f>80*12</f>
        <v>960</v>
      </c>
      <c r="G63" s="13" t="s">
        <v>19</v>
      </c>
      <c r="H63" s="14" t="s">
        <v>64</v>
      </c>
      <c r="I63" s="12" t="s">
        <v>24</v>
      </c>
      <c r="J63" s="12" t="s">
        <v>69</v>
      </c>
      <c r="K63" s="23" t="s">
        <v>115</v>
      </c>
      <c r="M63" s="51"/>
      <c r="N63" s="51"/>
      <c r="O63" s="51"/>
      <c r="P63" s="51"/>
      <c r="Q63" s="61"/>
      <c r="R63" s="51"/>
      <c r="S63" s="51"/>
      <c r="T63" s="51"/>
      <c r="U63" s="51"/>
      <c r="V63" s="51"/>
      <c r="W63" s="51"/>
      <c r="X63" s="51"/>
      <c r="Y63" s="51"/>
      <c r="Z63" s="51"/>
      <c r="AA63" s="51"/>
      <c r="AB63" s="51"/>
      <c r="AC63" s="51"/>
    </row>
    <row r="64" spans="2:29" ht="24" x14ac:dyDescent="0.2">
      <c r="B64" s="24" t="s">
        <v>35</v>
      </c>
      <c r="C64" s="18" t="s">
        <v>116</v>
      </c>
      <c r="D64" s="8" t="s">
        <v>29</v>
      </c>
      <c r="E64" s="8">
        <v>1</v>
      </c>
      <c r="F64" s="21">
        <v>586.79999999999995</v>
      </c>
      <c r="G64" s="16" t="s">
        <v>2</v>
      </c>
      <c r="H64" s="66">
        <v>45778</v>
      </c>
      <c r="I64" s="8" t="s">
        <v>24</v>
      </c>
      <c r="J64" s="8" t="s">
        <v>49</v>
      </c>
      <c r="K64" s="23" t="s">
        <v>117</v>
      </c>
      <c r="M64" s="51"/>
      <c r="N64" s="51"/>
      <c r="O64" s="51"/>
      <c r="P64" s="51"/>
      <c r="Q64" s="61"/>
      <c r="R64" s="51"/>
      <c r="S64" s="64"/>
      <c r="T64" s="51"/>
      <c r="U64" s="51"/>
      <c r="V64" s="63"/>
      <c r="W64" s="51"/>
      <c r="X64" s="51"/>
      <c r="Y64" s="51"/>
      <c r="Z64" s="51"/>
      <c r="AA64" s="51"/>
      <c r="AB64" s="51"/>
      <c r="AC64" s="51"/>
    </row>
    <row r="65" spans="2:29" ht="24" x14ac:dyDescent="0.2">
      <c r="B65" s="24" t="s">
        <v>35</v>
      </c>
      <c r="C65" s="18" t="s">
        <v>118</v>
      </c>
      <c r="D65" s="8" t="s">
        <v>29</v>
      </c>
      <c r="E65" s="8">
        <v>1</v>
      </c>
      <c r="F65" s="21">
        <v>500</v>
      </c>
      <c r="G65" s="16" t="s">
        <v>2</v>
      </c>
      <c r="H65" s="66">
        <v>45658</v>
      </c>
      <c r="I65" s="8" t="s">
        <v>24</v>
      </c>
      <c r="J65" s="8" t="s">
        <v>49</v>
      </c>
      <c r="K65" s="23" t="s">
        <v>117</v>
      </c>
      <c r="M65" s="51"/>
      <c r="N65" s="51"/>
      <c r="O65" s="51"/>
      <c r="P65" s="64"/>
      <c r="Q65" s="61"/>
      <c r="R65" s="63"/>
      <c r="S65" s="51"/>
      <c r="T65" s="51"/>
      <c r="U65" s="51"/>
      <c r="V65" s="51"/>
      <c r="W65" s="51"/>
      <c r="X65" s="51"/>
      <c r="Y65" s="51"/>
      <c r="Z65" s="51"/>
      <c r="AA65" s="51"/>
      <c r="AB65" s="51"/>
      <c r="AC65" s="51"/>
    </row>
    <row r="66" spans="2:29" ht="24" x14ac:dyDescent="0.2">
      <c r="B66" s="24" t="s">
        <v>35</v>
      </c>
      <c r="C66" s="18" t="s">
        <v>119</v>
      </c>
      <c r="D66" s="8" t="s">
        <v>129</v>
      </c>
      <c r="E66" s="15">
        <v>12</v>
      </c>
      <c r="F66" s="21">
        <v>300</v>
      </c>
      <c r="G66" s="16" t="s">
        <v>2</v>
      </c>
      <c r="H66" s="66">
        <v>45717</v>
      </c>
      <c r="I66" s="8" t="s">
        <v>30</v>
      </c>
      <c r="J66" s="8" t="s">
        <v>49</v>
      </c>
      <c r="K66" s="31" t="s">
        <v>144</v>
      </c>
      <c r="M66" s="51"/>
      <c r="N66" s="51"/>
      <c r="O66" s="51"/>
      <c r="P66" s="51"/>
      <c r="Q66" s="61"/>
      <c r="R66" s="64"/>
      <c r="S66" s="51"/>
      <c r="T66" s="63"/>
      <c r="U66" s="51"/>
      <c r="V66" s="51"/>
      <c r="W66" s="51"/>
      <c r="X66" s="51"/>
      <c r="Y66" s="51"/>
      <c r="Z66" s="51"/>
      <c r="AA66" s="51"/>
      <c r="AB66" s="51"/>
      <c r="AC66" s="51"/>
    </row>
    <row r="67" spans="2:29" ht="24" x14ac:dyDescent="0.2">
      <c r="B67" s="26" t="s">
        <v>35</v>
      </c>
      <c r="C67" s="27" t="s">
        <v>120</v>
      </c>
      <c r="D67" s="28" t="s">
        <v>29</v>
      </c>
      <c r="E67" s="28">
        <v>4</v>
      </c>
      <c r="F67" s="29">
        <v>231.32</v>
      </c>
      <c r="G67" s="30" t="s">
        <v>2</v>
      </c>
      <c r="H67" s="36">
        <v>45717</v>
      </c>
      <c r="I67" s="28" t="s">
        <v>30</v>
      </c>
      <c r="J67" s="28" t="s">
        <v>69</v>
      </c>
      <c r="K67" s="31" t="s">
        <v>144</v>
      </c>
      <c r="M67" s="51"/>
      <c r="N67" s="51"/>
      <c r="O67" s="51"/>
      <c r="P67" s="51"/>
      <c r="Q67" s="61"/>
      <c r="R67" s="51"/>
      <c r="S67" s="64"/>
      <c r="T67" s="63"/>
      <c r="U67" s="51"/>
      <c r="V67" s="51"/>
      <c r="W67" s="51"/>
      <c r="X67" s="51"/>
      <c r="Y67" s="51"/>
      <c r="Z67" s="51"/>
      <c r="AA67" s="51"/>
      <c r="AB67" s="51"/>
      <c r="AC67" s="51"/>
    </row>
    <row r="68" spans="2:29" ht="48.75" thickBot="1" x14ac:dyDescent="0.25">
      <c r="B68" s="83" t="s">
        <v>35</v>
      </c>
      <c r="C68" s="84" t="s">
        <v>182</v>
      </c>
      <c r="D68" s="85" t="s">
        <v>129</v>
      </c>
      <c r="E68" s="85">
        <v>12</v>
      </c>
      <c r="F68" s="86">
        <v>3413.33</v>
      </c>
      <c r="G68" s="87" t="s">
        <v>2</v>
      </c>
      <c r="H68" s="88">
        <v>45839</v>
      </c>
      <c r="I68" s="85" t="s">
        <v>24</v>
      </c>
      <c r="J68" s="85" t="s">
        <v>69</v>
      </c>
      <c r="K68" s="89" t="s">
        <v>178</v>
      </c>
      <c r="M68" s="51"/>
      <c r="N68" s="51"/>
      <c r="O68" s="51"/>
      <c r="P68" s="51"/>
      <c r="Q68" s="61"/>
      <c r="R68" s="51"/>
      <c r="S68" s="71"/>
      <c r="T68" s="71"/>
      <c r="U68" s="64"/>
      <c r="V68" s="51"/>
      <c r="W68" s="51"/>
      <c r="X68" s="63"/>
      <c r="Y68" s="51"/>
      <c r="Z68" s="51"/>
      <c r="AA68" s="51"/>
      <c r="AB68" s="51"/>
      <c r="AC68" s="51"/>
    </row>
    <row r="69" spans="2:29" ht="25.5" customHeight="1" thickBot="1" x14ac:dyDescent="0.25">
      <c r="B69" s="106" t="s">
        <v>121</v>
      </c>
      <c r="C69" s="107"/>
      <c r="D69" s="107"/>
      <c r="E69" s="108"/>
      <c r="F69" s="32">
        <f>SUM(F31:F68)</f>
        <v>3211016.77</v>
      </c>
      <c r="G69" s="112"/>
      <c r="H69" s="113"/>
      <c r="I69" s="113"/>
      <c r="J69" s="113"/>
      <c r="K69" s="114"/>
    </row>
    <row r="70" spans="2:29" ht="15.75" customHeight="1" thickBot="1" x14ac:dyDescent="0.25">
      <c r="N70" s="64"/>
      <c r="O70" s="119" t="s">
        <v>154</v>
      </c>
      <c r="P70" s="119"/>
      <c r="Q70" s="119"/>
      <c r="R70" s="119"/>
      <c r="S70" s="119"/>
      <c r="T70" s="119"/>
    </row>
    <row r="71" spans="2:29" ht="15.75" customHeight="1" thickBot="1" x14ac:dyDescent="0.25">
      <c r="B71" s="100" t="s">
        <v>126</v>
      </c>
      <c r="C71" s="101"/>
      <c r="D71" s="101"/>
      <c r="E71" s="102"/>
      <c r="F71" s="59">
        <f>F69+F30+F21+F18+F15</f>
        <v>4658864.3999999994</v>
      </c>
      <c r="G71" s="103"/>
      <c r="H71" s="104"/>
      <c r="I71" s="104"/>
      <c r="J71" s="104"/>
      <c r="K71" s="105"/>
      <c r="N71" s="63"/>
      <c r="O71" s="120" t="s">
        <v>153</v>
      </c>
      <c r="P71" s="121"/>
      <c r="Q71" s="121"/>
      <c r="R71" s="121"/>
      <c r="S71" s="121"/>
      <c r="T71" s="122"/>
    </row>
    <row r="72" spans="2:29" ht="28.5" customHeight="1" thickBot="1" x14ac:dyDescent="0.25">
      <c r="B72" s="100" t="s">
        <v>163</v>
      </c>
      <c r="C72" s="101"/>
      <c r="D72" s="101"/>
      <c r="E72" s="102"/>
      <c r="F72" s="59">
        <v>4721841</v>
      </c>
      <c r="G72" s="103"/>
      <c r="H72" s="104"/>
      <c r="I72" s="104"/>
      <c r="J72" s="104"/>
      <c r="K72" s="105"/>
      <c r="N72" s="74"/>
      <c r="O72" s="72"/>
      <c r="P72" s="72"/>
      <c r="Q72" s="72"/>
      <c r="R72" s="72"/>
      <c r="S72" s="72"/>
      <c r="T72" s="72"/>
    </row>
    <row r="74" spans="2:29" ht="46.5" customHeight="1" x14ac:dyDescent="0.2">
      <c r="B74" s="69" t="s">
        <v>159</v>
      </c>
      <c r="C74" s="51" t="s">
        <v>160</v>
      </c>
    </row>
    <row r="75" spans="2:29" ht="57.75" customHeight="1" x14ac:dyDescent="0.2">
      <c r="B75" s="70" t="s">
        <v>159</v>
      </c>
      <c r="C75" s="51" t="s">
        <v>161</v>
      </c>
      <c r="F75" s="60"/>
    </row>
    <row r="76" spans="2:29" ht="42" customHeight="1" x14ac:dyDescent="0.2">
      <c r="B76" s="73" t="s">
        <v>159</v>
      </c>
      <c r="C76" s="51" t="s">
        <v>177</v>
      </c>
      <c r="F76" s="53"/>
    </row>
    <row r="77" spans="2:29" ht="15.75" customHeight="1" x14ac:dyDescent="0.2">
      <c r="F77" s="53"/>
    </row>
    <row r="79" spans="2:29" ht="15.75" customHeight="1" x14ac:dyDescent="0.2">
      <c r="F79" s="52"/>
    </row>
    <row r="80" spans="2:29" ht="15.75" customHeight="1" x14ac:dyDescent="0.2">
      <c r="F80" s="19"/>
    </row>
  </sheetData>
  <mergeCells count="49">
    <mergeCell ref="M3:AC3"/>
    <mergeCell ref="O70:T70"/>
    <mergeCell ref="O71:T71"/>
    <mergeCell ref="AA8:AA9"/>
    <mergeCell ref="AB8:AB9"/>
    <mergeCell ref="AC8:AC9"/>
    <mergeCell ref="N8:N9"/>
    <mergeCell ref="O8:O9"/>
    <mergeCell ref="P8:P9"/>
    <mergeCell ref="Q8:Q9"/>
    <mergeCell ref="R8:R9"/>
    <mergeCell ref="S8:S9"/>
    <mergeCell ref="T8:T9"/>
    <mergeCell ref="V8:V9"/>
    <mergeCell ref="W8:W9"/>
    <mergeCell ref="X8:X9"/>
    <mergeCell ref="Y8:Y9"/>
    <mergeCell ref="B72:E72"/>
    <mergeCell ref="G72:K72"/>
    <mergeCell ref="M8:M9"/>
    <mergeCell ref="Z8:Z9"/>
    <mergeCell ref="B69:E69"/>
    <mergeCell ref="G69:K69"/>
    <mergeCell ref="H8:H9"/>
    <mergeCell ref="I8:I9"/>
    <mergeCell ref="J8:J9"/>
    <mergeCell ref="K8:K9"/>
    <mergeCell ref="B15:E15"/>
    <mergeCell ref="G15:K15"/>
    <mergeCell ref="B8:B9"/>
    <mergeCell ref="C8:C9"/>
    <mergeCell ref="D8:D9"/>
    <mergeCell ref="E8:E9"/>
    <mergeCell ref="F8:F9"/>
    <mergeCell ref="G8:G9"/>
    <mergeCell ref="U8:U9"/>
    <mergeCell ref="B71:E71"/>
    <mergeCell ref="G71:K71"/>
    <mergeCell ref="B18:E18"/>
    <mergeCell ref="G18:K18"/>
    <mergeCell ref="B21:E21"/>
    <mergeCell ref="G21:K21"/>
    <mergeCell ref="B30:E30"/>
    <mergeCell ref="G30:K30"/>
    <mergeCell ref="B6:C6"/>
    <mergeCell ref="E6:H6"/>
    <mergeCell ref="B3:K3"/>
    <mergeCell ref="B5:C5"/>
    <mergeCell ref="E5:H5"/>
  </mergeCells>
  <pageMargins left="0.51181102362204722" right="0.51181102362204722" top="0.78740157480314965" bottom="0.78740157480314965" header="0.31496062992125984" footer="0.31496062992125984"/>
  <pageSetup paperSize="9" scale="32" fitToHeight="0" orientation="landscape" r:id="rId1"/>
  <extLst>
    <ext xmlns:x14="http://schemas.microsoft.com/office/spreadsheetml/2009/9/main" uri="{CCE6A557-97BC-4b89-ADB6-D9C93CAAB3DF}">
      <x14:dataValidations xmlns:xm="http://schemas.microsoft.com/office/excel/2006/main" count="1">
        <x14:dataValidation type="list" allowBlank="1" showErrorMessage="1" prompt="FAVOR ESCOLHER UMA DAS OPÇÕES DISPONÍVEIS" xr:uid="{24A10ED2-4D26-40A4-9D27-F004C666446D}">
          <x14:formula1>
            <xm:f>Listas!$A$2:$A$4</xm:f>
          </x14:formula1>
          <xm:sqref>G21 G18 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5">
    <outlinePr summaryBelow="0" summaryRight="0"/>
  </sheetPr>
  <dimension ref="A1:B51"/>
  <sheetViews>
    <sheetView showGridLines="0" zoomScale="90" zoomScaleNormal="90" workbookViewId="0">
      <selection activeCell="E12" sqref="E12"/>
    </sheetView>
  </sheetViews>
  <sheetFormatPr defaultColWidth="12.5703125" defaultRowHeight="15.75" customHeight="1" x14ac:dyDescent="0.2"/>
  <cols>
    <col min="1" max="1" width="16" customWidth="1"/>
    <col min="2" max="2" width="19.42578125" customWidth="1"/>
  </cols>
  <sheetData>
    <row r="1" spans="1:2" ht="30" x14ac:dyDescent="0.25">
      <c r="A1" s="1" t="s">
        <v>0</v>
      </c>
      <c r="B1" s="1" t="s">
        <v>14</v>
      </c>
    </row>
    <row r="2" spans="1:2" ht="12.75" x14ac:dyDescent="0.2">
      <c r="A2" s="3" t="s">
        <v>3</v>
      </c>
      <c r="B2" s="3" t="s">
        <v>6</v>
      </c>
    </row>
    <row r="3" spans="1:2" ht="12.75" x14ac:dyDescent="0.2">
      <c r="A3" s="3" t="s">
        <v>2</v>
      </c>
      <c r="B3" s="2" t="s">
        <v>7</v>
      </c>
    </row>
    <row r="4" spans="1:2" ht="12.75" x14ac:dyDescent="0.2">
      <c r="A4" s="3" t="s">
        <v>19</v>
      </c>
      <c r="B4" s="2" t="s">
        <v>8</v>
      </c>
    </row>
    <row r="5" spans="1:2" ht="12.75" x14ac:dyDescent="0.2"/>
    <row r="6" spans="1:2" ht="12.75" x14ac:dyDescent="0.2"/>
    <row r="7" spans="1:2" ht="12.75" x14ac:dyDescent="0.2"/>
    <row r="8" spans="1:2" ht="12.75" x14ac:dyDescent="0.2"/>
    <row r="9" spans="1:2" ht="12.75" x14ac:dyDescent="0.2"/>
    <row r="10" spans="1:2" ht="12.75" x14ac:dyDescent="0.2"/>
    <row r="11" spans="1:2" ht="12.75" x14ac:dyDescent="0.2"/>
    <row r="12" spans="1:2" ht="12.75" x14ac:dyDescent="0.2"/>
    <row r="13" spans="1:2" ht="12.75" x14ac:dyDescent="0.2"/>
    <row r="14" spans="1:2" ht="12.75" customHeight="1" x14ac:dyDescent="0.2"/>
    <row r="15" spans="1:2" ht="12.75" customHeight="1" x14ac:dyDescent="0.2"/>
    <row r="16" spans="1:2" ht="12.75" customHeight="1" x14ac:dyDescent="0.2"/>
    <row r="17" ht="12.75"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10928-107D-42E0-ACA3-C9B472DD3A44}">
  <sheetPr codeName="Planilha1"/>
  <dimension ref="A1:A60"/>
  <sheetViews>
    <sheetView topLeftCell="B1" workbookViewId="0">
      <selection activeCell="A8" sqref="A1:A1048576"/>
    </sheetView>
  </sheetViews>
  <sheetFormatPr defaultRowHeight="12.75" x14ac:dyDescent="0.2"/>
  <cols>
    <col min="1" max="1" width="9.140625" hidden="1" customWidth="1"/>
  </cols>
  <sheetData>
    <row r="1" spans="1:1" ht="12.75" customHeight="1" x14ac:dyDescent="0.2">
      <c r="A1" s="6" t="str">
        <f>IFERROR(IF(INDEX(#REF!,MATCH(LEFT(#REF!,6),#REF!,0))&lt;&gt;"",INDEX(#REF!,MATCH(LEFT(#REF!,6),#REF!,0)),""),"")</f>
        <v/>
      </c>
    </row>
    <row r="2" spans="1:1" x14ac:dyDescent="0.2">
      <c r="A2" s="6" t="str">
        <f>IFERROR(IF(INDEX(#REF!,MATCH(LEFT(#REF!,6),#REF!,0))&lt;&gt;"",INDEX(#REF!,MATCH(LEFT(#REF!,6),#REF!,0)),""),"")</f>
        <v/>
      </c>
    </row>
    <row r="3" spans="1:1" x14ac:dyDescent="0.2">
      <c r="A3" s="6" t="str">
        <f>IFERROR(IF(INDEX(#REF!,MATCH(LEFT(#REF!,6),#REF!,0))&lt;&gt;"",INDEX(#REF!,MATCH(LEFT(#REF!,6),#REF!,0)),""),"")</f>
        <v/>
      </c>
    </row>
    <row r="4" spans="1:1" x14ac:dyDescent="0.2">
      <c r="A4" s="6" t="str">
        <f>IFERROR(IF(INDEX(#REF!,MATCH(LEFT(#REF!,6),#REF!,0))&lt;&gt;"",INDEX(#REF!,MATCH(LEFT(#REF!,6),#REF!,0)),""),"")</f>
        <v/>
      </c>
    </row>
    <row r="5" spans="1:1" x14ac:dyDescent="0.2">
      <c r="A5" s="6" t="str">
        <f>IFERROR(IF(INDEX(#REF!,MATCH(LEFT(#REF!,6),#REF!,0))&lt;&gt;"",INDEX(#REF!,MATCH(LEFT(#REF!,6),#REF!,0)),""),"")</f>
        <v/>
      </c>
    </row>
    <row r="6" spans="1:1" x14ac:dyDescent="0.2">
      <c r="A6" s="6" t="str">
        <f>IFERROR(IF(INDEX(#REF!,MATCH(LEFT(#REF!,6),#REF!,0))&lt;&gt;"",INDEX(#REF!,MATCH(LEFT(#REF!,6),#REF!,0)),""),"")</f>
        <v/>
      </c>
    </row>
    <row r="7" spans="1:1" x14ac:dyDescent="0.2">
      <c r="A7" s="6" t="str">
        <f>IFERROR(IF(INDEX(#REF!,MATCH(LEFT(#REF!,6),#REF!,0))&lt;&gt;"",INDEX(#REF!,MATCH(LEFT(#REF!,6),#REF!,0)),""),"")</f>
        <v/>
      </c>
    </row>
    <row r="8" spans="1:1" x14ac:dyDescent="0.2">
      <c r="A8" s="6" t="str">
        <f>IFERROR(IF(INDEX(#REF!,MATCH(LEFT(#REF!,6),#REF!,0))&lt;&gt;"",INDEX(#REF!,MATCH(LEFT(#REF!,6),#REF!,0)),""),"")</f>
        <v/>
      </c>
    </row>
    <row r="9" spans="1:1" x14ac:dyDescent="0.2">
      <c r="A9" s="6" t="str">
        <f>IFERROR(IF(INDEX(#REF!,MATCH(LEFT(#REF!,6),#REF!,0))&lt;&gt;"",INDEX(#REF!,MATCH(LEFT(#REF!,6),#REF!,0)),""),"")</f>
        <v/>
      </c>
    </row>
    <row r="10" spans="1:1" x14ac:dyDescent="0.2">
      <c r="A10" s="6" t="str">
        <f>IFERROR(IF(INDEX(#REF!,MATCH(LEFT(#REF!,6),#REF!,0))&lt;&gt;"",INDEX(#REF!,MATCH(LEFT(#REF!,6),#REF!,0)),""),"")</f>
        <v/>
      </c>
    </row>
    <row r="11" spans="1:1" x14ac:dyDescent="0.2">
      <c r="A11" s="6" t="str">
        <f>IFERROR(IF(INDEX(#REF!,MATCH(LEFT(#REF!,6),#REF!,0))&lt;&gt;"",INDEX(#REF!,MATCH(LEFT(#REF!,6),#REF!,0)),""),"")</f>
        <v/>
      </c>
    </row>
    <row r="12" spans="1:1" x14ac:dyDescent="0.2">
      <c r="A12" s="6" t="str">
        <f>IFERROR(IF(INDEX(#REF!,MATCH(LEFT(#REF!,6),#REF!,0))&lt;&gt;"",INDEX(#REF!,MATCH(LEFT(#REF!,6),#REF!,0)),""),"")</f>
        <v/>
      </c>
    </row>
    <row r="13" spans="1:1" x14ac:dyDescent="0.2">
      <c r="A13" s="6" t="str">
        <f>IFERROR(IF(INDEX(#REF!,MATCH(LEFT(#REF!,6),#REF!,0))&lt;&gt;"",INDEX(#REF!,MATCH(LEFT(#REF!,6),#REF!,0)),""),"")</f>
        <v/>
      </c>
    </row>
    <row r="14" spans="1:1" x14ac:dyDescent="0.2">
      <c r="A14" s="6" t="str">
        <f>IFERROR(IF(INDEX(#REF!,MATCH(LEFT(#REF!,6),#REF!,0))&lt;&gt;"",INDEX(#REF!,MATCH(LEFT(#REF!,6),#REF!,0)),""),"")</f>
        <v/>
      </c>
    </row>
    <row r="15" spans="1:1" x14ac:dyDescent="0.2">
      <c r="A15" s="6" t="str">
        <f>IFERROR(IF(INDEX(#REF!,MATCH(LEFT(#REF!,6),#REF!,0))&lt;&gt;"",INDEX(#REF!,MATCH(LEFT(#REF!,6),#REF!,0)),""),"")</f>
        <v/>
      </c>
    </row>
    <row r="16" spans="1:1" x14ac:dyDescent="0.2">
      <c r="A16" s="6" t="str">
        <f>IFERROR(IF(INDEX(#REF!,MATCH(LEFT(#REF!,6),#REF!,0))&lt;&gt;"",INDEX(#REF!,MATCH(LEFT(#REF!,6),#REF!,0)),""),"")</f>
        <v/>
      </c>
    </row>
    <row r="17" spans="1:1" x14ac:dyDescent="0.2">
      <c r="A17" s="6" t="str">
        <f>IFERROR(IF(INDEX(#REF!,MATCH(LEFT(#REF!,6),#REF!,0))&lt;&gt;"",INDEX(#REF!,MATCH(LEFT(#REF!,6),#REF!,0)),""),"")</f>
        <v/>
      </c>
    </row>
    <row r="18" spans="1:1" x14ac:dyDescent="0.2">
      <c r="A18" s="6" t="str">
        <f>IFERROR(IF(INDEX(#REF!,MATCH(LEFT(#REF!,6),#REF!,0))&lt;&gt;"",INDEX(#REF!,MATCH(LEFT(#REF!,6),#REF!,0)),""),"")</f>
        <v/>
      </c>
    </row>
    <row r="19" spans="1:1" x14ac:dyDescent="0.2">
      <c r="A19" s="6" t="str">
        <f>IFERROR(IF(INDEX(#REF!,MATCH(LEFT(#REF!,6),#REF!,0))&lt;&gt;"",INDEX(#REF!,MATCH(LEFT(#REF!,6),#REF!,0)),""),"")</f>
        <v/>
      </c>
    </row>
    <row r="20" spans="1:1" x14ac:dyDescent="0.2">
      <c r="A20" s="6" t="str">
        <f>IFERROR(IF(INDEX(#REF!,MATCH(LEFT(#REF!,6),#REF!,0))&lt;&gt;"",INDEX(#REF!,MATCH(LEFT(#REF!,6),#REF!,0)),""),"")</f>
        <v/>
      </c>
    </row>
    <row r="21" spans="1:1" x14ac:dyDescent="0.2">
      <c r="A21" s="6" t="str">
        <f>IFERROR(IF(INDEX(#REF!,MATCH(LEFT(#REF!,6),#REF!,0))&lt;&gt;"",INDEX(#REF!,MATCH(LEFT(#REF!,6),#REF!,0)),""),"")</f>
        <v/>
      </c>
    </row>
    <row r="22" spans="1:1" x14ac:dyDescent="0.2">
      <c r="A22" s="6" t="str">
        <f>IFERROR(IF(INDEX(#REF!,MATCH(LEFT(#REF!,6),#REF!,0))&lt;&gt;"",INDEX(#REF!,MATCH(LEFT(#REF!,6),#REF!,0)),""),"")</f>
        <v/>
      </c>
    </row>
    <row r="23" spans="1:1" x14ac:dyDescent="0.2">
      <c r="A23" s="6" t="str">
        <f>IFERROR(IF(INDEX(#REF!,MATCH(LEFT(#REF!,6),#REF!,0))&lt;&gt;"",INDEX(#REF!,MATCH(LEFT(#REF!,6),#REF!,0)),""),"")</f>
        <v/>
      </c>
    </row>
    <row r="24" spans="1:1" x14ac:dyDescent="0.2">
      <c r="A24" s="6" t="str">
        <f>IFERROR(IF(INDEX(#REF!,MATCH(LEFT(#REF!,6),#REF!,0))&lt;&gt;"",INDEX(#REF!,MATCH(LEFT(#REF!,6),#REF!,0)),""),"")</f>
        <v/>
      </c>
    </row>
    <row r="25" spans="1:1" x14ac:dyDescent="0.2">
      <c r="A25" s="6" t="str">
        <f>IFERROR(IF(INDEX(#REF!,MATCH(LEFT(#REF!,6),#REF!,0))&lt;&gt;"",INDEX(#REF!,MATCH(LEFT(#REF!,6),#REF!,0)),""),"")</f>
        <v/>
      </c>
    </row>
    <row r="26" spans="1:1" x14ac:dyDescent="0.2">
      <c r="A26" s="6" t="str">
        <f>IFERROR(IF(INDEX(#REF!,MATCH(LEFT(#REF!,6),#REF!,0))&lt;&gt;"",INDEX(#REF!,MATCH(LEFT(#REF!,6),#REF!,0)),""),"")</f>
        <v/>
      </c>
    </row>
    <row r="27" spans="1:1" x14ac:dyDescent="0.2">
      <c r="A27" s="6" t="str">
        <f>IFERROR(IF(INDEX(#REF!,MATCH(LEFT(#REF!,6),#REF!,0))&lt;&gt;"",INDEX(#REF!,MATCH(LEFT(#REF!,6),#REF!,0)),""),"")</f>
        <v/>
      </c>
    </row>
    <row r="28" spans="1:1" x14ac:dyDescent="0.2">
      <c r="A28" s="6" t="str">
        <f>IFERROR(IF(INDEX(#REF!,MATCH(LEFT(#REF!,6),#REF!,0))&lt;&gt;"",INDEX(#REF!,MATCH(LEFT(#REF!,6),#REF!,0)),""),"")</f>
        <v/>
      </c>
    </row>
    <row r="29" spans="1:1" x14ac:dyDescent="0.2">
      <c r="A29" s="6" t="str">
        <f>IFERROR(IF(INDEX(#REF!,MATCH(LEFT(#REF!,6),#REF!,0))&lt;&gt;"",INDEX(#REF!,MATCH(LEFT(#REF!,6),#REF!,0)),""),"")</f>
        <v/>
      </c>
    </row>
    <row r="30" spans="1:1" x14ac:dyDescent="0.2">
      <c r="A30" s="6" t="str">
        <f>IFERROR(IF(INDEX(#REF!,MATCH(LEFT(#REF!,6),#REF!,0))&lt;&gt;"",INDEX(#REF!,MATCH(LEFT(#REF!,6),#REF!,0)),""),"")</f>
        <v/>
      </c>
    </row>
    <row r="31" spans="1:1" x14ac:dyDescent="0.2">
      <c r="A31" s="6" t="str">
        <f>IFERROR(IF(INDEX(#REF!,MATCH(LEFT(#REF!,6),#REF!,0))&lt;&gt;"",INDEX(#REF!,MATCH(LEFT(#REF!,6),#REF!,0)),""),"")</f>
        <v/>
      </c>
    </row>
    <row r="32" spans="1:1" x14ac:dyDescent="0.2">
      <c r="A32" s="6" t="str">
        <f>IFERROR(IF(INDEX(#REF!,MATCH(LEFT(#REF!,6),#REF!,0))&lt;&gt;"",INDEX(#REF!,MATCH(LEFT(#REF!,6),#REF!,0)),""),"")</f>
        <v/>
      </c>
    </row>
    <row r="33" spans="1:1" x14ac:dyDescent="0.2">
      <c r="A33" s="6" t="str">
        <f>IFERROR(IF(INDEX(#REF!,MATCH(LEFT(#REF!,6),#REF!,0))&lt;&gt;"",INDEX(#REF!,MATCH(LEFT(#REF!,6),#REF!,0)),""),"")</f>
        <v/>
      </c>
    </row>
    <row r="34" spans="1:1" x14ac:dyDescent="0.2">
      <c r="A34" s="6" t="str">
        <f>IFERROR(IF(INDEX(#REF!,MATCH(LEFT(#REF!,6),#REF!,0))&lt;&gt;"",INDEX(#REF!,MATCH(LEFT(#REF!,6),#REF!,0)),""),"")</f>
        <v/>
      </c>
    </row>
    <row r="35" spans="1:1" x14ac:dyDescent="0.2">
      <c r="A35" s="6" t="str">
        <f>IFERROR(IF(INDEX(#REF!,MATCH(LEFT(#REF!,6),#REF!,0))&lt;&gt;"",INDEX(#REF!,MATCH(LEFT(#REF!,6),#REF!,0)),""),"")</f>
        <v/>
      </c>
    </row>
    <row r="36" spans="1:1" x14ac:dyDescent="0.2">
      <c r="A36" s="6" t="str">
        <f>IFERROR(IF(INDEX(#REF!,MATCH(LEFT(#REF!,6),#REF!,0))&lt;&gt;"",INDEX(#REF!,MATCH(LEFT(#REF!,6),#REF!,0)),""),"")</f>
        <v/>
      </c>
    </row>
    <row r="37" spans="1:1" x14ac:dyDescent="0.2">
      <c r="A37" s="6" t="str">
        <f>IFERROR(IF(INDEX(#REF!,MATCH(LEFT(#REF!,6),#REF!,0))&lt;&gt;"",INDEX(#REF!,MATCH(LEFT(#REF!,6),#REF!,0)),""),"")</f>
        <v/>
      </c>
    </row>
    <row r="38" spans="1:1" x14ac:dyDescent="0.2">
      <c r="A38" s="6" t="str">
        <f>IFERROR(IF(INDEX(#REF!,MATCH(LEFT(#REF!,6),#REF!,0))&lt;&gt;"",INDEX(#REF!,MATCH(LEFT(#REF!,6),#REF!,0)),""),"")</f>
        <v/>
      </c>
    </row>
    <row r="39" spans="1:1" x14ac:dyDescent="0.2">
      <c r="A39" s="6" t="str">
        <f>IFERROR(IF(INDEX(#REF!,MATCH(LEFT(#REF!,6),#REF!,0))&lt;&gt;"",INDEX(#REF!,MATCH(LEFT(#REF!,6),#REF!,0)),""),"")</f>
        <v/>
      </c>
    </row>
    <row r="40" spans="1:1" x14ac:dyDescent="0.2">
      <c r="A40" s="6" t="str">
        <f>IFERROR(IF(INDEX(#REF!,MATCH(LEFT(#REF!,6),#REF!,0))&lt;&gt;"",INDEX(#REF!,MATCH(LEFT(#REF!,6),#REF!,0)),""),"")</f>
        <v/>
      </c>
    </row>
    <row r="41" spans="1:1" x14ac:dyDescent="0.2">
      <c r="A41" s="6" t="str">
        <f>IFERROR(IF(INDEX(#REF!,MATCH(LEFT(#REF!,6),#REF!,0))&lt;&gt;"",INDEX(#REF!,MATCH(LEFT(#REF!,6),#REF!,0)),""),"")</f>
        <v/>
      </c>
    </row>
    <row r="42" spans="1:1" x14ac:dyDescent="0.2">
      <c r="A42" s="6" t="str">
        <f>IFERROR(IF(INDEX(#REF!,MATCH(LEFT(#REF!,6),#REF!,0))&lt;&gt;"",INDEX(#REF!,MATCH(LEFT(#REF!,6),#REF!,0)),""),"")</f>
        <v/>
      </c>
    </row>
    <row r="43" spans="1:1" x14ac:dyDescent="0.2">
      <c r="A43" s="6" t="str">
        <f>IFERROR(IF(INDEX(#REF!,MATCH(LEFT(#REF!,6),#REF!,0))&lt;&gt;"",INDEX(#REF!,MATCH(LEFT(#REF!,6),#REF!,0)),""),"")</f>
        <v/>
      </c>
    </row>
    <row r="44" spans="1:1" x14ac:dyDescent="0.2">
      <c r="A44" s="6" t="str">
        <f>IFERROR(IF(INDEX(#REF!,MATCH(LEFT(#REF!,6),#REF!,0))&lt;&gt;"",INDEX(#REF!,MATCH(LEFT(#REF!,6),#REF!,0)),""),"")</f>
        <v/>
      </c>
    </row>
    <row r="45" spans="1:1" x14ac:dyDescent="0.2">
      <c r="A45" s="6" t="str">
        <f>IFERROR(IF(INDEX(#REF!,MATCH(LEFT(#REF!,6),#REF!,0))&lt;&gt;"",INDEX(#REF!,MATCH(LEFT(#REF!,6),#REF!,0)),""),"")</f>
        <v/>
      </c>
    </row>
    <row r="46" spans="1:1" x14ac:dyDescent="0.2">
      <c r="A46" s="6" t="str">
        <f>IFERROR(IF(INDEX(#REF!,MATCH(LEFT(#REF!,6),#REF!,0))&lt;&gt;"",INDEX(#REF!,MATCH(LEFT(#REF!,6),#REF!,0)),""),"")</f>
        <v/>
      </c>
    </row>
    <row r="47" spans="1:1" x14ac:dyDescent="0.2">
      <c r="A47" s="6" t="str">
        <f>IFERROR(IF(INDEX(#REF!,MATCH(LEFT(#REF!,6),#REF!,0))&lt;&gt;"",INDEX(#REF!,MATCH(LEFT(#REF!,6),#REF!,0)),""),"")</f>
        <v/>
      </c>
    </row>
    <row r="48" spans="1:1" x14ac:dyDescent="0.2">
      <c r="A48" s="6" t="str">
        <f>IFERROR(IF(INDEX(#REF!,MATCH(LEFT(#REF!,6),#REF!,0))&lt;&gt;"",INDEX(#REF!,MATCH(LEFT(#REF!,6),#REF!,0)),""),"")</f>
        <v/>
      </c>
    </row>
    <row r="49" spans="1:1" x14ac:dyDescent="0.2">
      <c r="A49" s="6" t="str">
        <f>IFERROR(IF(INDEX(#REF!,MATCH(LEFT(#REF!,6),#REF!,0))&lt;&gt;"",INDEX(#REF!,MATCH(LEFT(#REF!,6),#REF!,0)),""),"")</f>
        <v/>
      </c>
    </row>
    <row r="50" spans="1:1" x14ac:dyDescent="0.2">
      <c r="A50" s="6" t="str">
        <f>IFERROR(IF(INDEX(#REF!,MATCH(LEFT(#REF!,6),#REF!,0))&lt;&gt;"",INDEX(#REF!,MATCH(LEFT(#REF!,6),#REF!,0)),""),"")</f>
        <v/>
      </c>
    </row>
    <row r="51" spans="1:1" x14ac:dyDescent="0.2">
      <c r="A51" s="6" t="str">
        <f>IFERROR(IF(INDEX(#REF!,MATCH(LEFT(#REF!,6),#REF!,0))&lt;&gt;"",INDEX(#REF!,MATCH(LEFT(#REF!,6),#REF!,0)),""),"")</f>
        <v/>
      </c>
    </row>
    <row r="52" spans="1:1" x14ac:dyDescent="0.2">
      <c r="A52" s="6" t="str">
        <f>IFERROR(IF(INDEX(#REF!,MATCH(LEFT(#REF!,6),#REF!,0))&lt;&gt;"",INDEX(#REF!,MATCH(LEFT(#REF!,6),#REF!,0)),""),"")</f>
        <v/>
      </c>
    </row>
    <row r="53" spans="1:1" x14ac:dyDescent="0.2">
      <c r="A53" s="6" t="str">
        <f>IFERROR(IF(INDEX(#REF!,MATCH(LEFT(#REF!,6),#REF!,0))&lt;&gt;"",INDEX(#REF!,MATCH(LEFT(#REF!,6),#REF!,0)),""),"")</f>
        <v/>
      </c>
    </row>
    <row r="54" spans="1:1" x14ac:dyDescent="0.2">
      <c r="A54" s="6" t="str">
        <f>IFERROR(IF(INDEX(#REF!,MATCH(LEFT(#REF!,6),#REF!,0))&lt;&gt;"",INDEX(#REF!,MATCH(LEFT(#REF!,6),#REF!,0)),""),"")</f>
        <v/>
      </c>
    </row>
    <row r="55" spans="1:1" x14ac:dyDescent="0.2">
      <c r="A55" s="6" t="str">
        <f>IFERROR(IF(INDEX(#REF!,MATCH(LEFT(#REF!,6),#REF!,0))&lt;&gt;"",INDEX(#REF!,MATCH(LEFT(#REF!,6),#REF!,0)),""),"")</f>
        <v/>
      </c>
    </row>
    <row r="56" spans="1:1" x14ac:dyDescent="0.2">
      <c r="A56" s="6" t="str">
        <f>IFERROR(IF(INDEX(#REF!,MATCH(LEFT(#REF!,6),#REF!,0))&lt;&gt;"",INDEX(#REF!,MATCH(LEFT(#REF!,6),#REF!,0)),""),"")</f>
        <v/>
      </c>
    </row>
    <row r="57" spans="1:1" x14ac:dyDescent="0.2">
      <c r="A57" s="6" t="str">
        <f>IFERROR(IF(INDEX(#REF!,MATCH(LEFT(#REF!,6),#REF!,0))&lt;&gt;"",INDEX(#REF!,MATCH(LEFT(#REF!,6),#REF!,0)),""),"")</f>
        <v/>
      </c>
    </row>
    <row r="58" spans="1:1" x14ac:dyDescent="0.2">
      <c r="A58" s="6" t="str">
        <f>IFERROR(IF(INDEX(#REF!,MATCH(LEFT(#REF!,6),#REF!,0))&lt;&gt;"",INDEX(#REF!,MATCH(LEFT(#REF!,6),#REF!,0)),""),"")</f>
        <v/>
      </c>
    </row>
    <row r="59" spans="1:1" x14ac:dyDescent="0.2">
      <c r="A59" s="6" t="str">
        <f>IFERROR(IF(INDEX(#REF!,MATCH(LEFT(#REF!,6),#REF!,0))&lt;&gt;"",INDEX(#REF!,MATCH(LEFT(#REF!,6),#REF!,0)),""),"")</f>
        <v/>
      </c>
    </row>
    <row r="60" spans="1:1" x14ac:dyDescent="0.2">
      <c r="A60" s="6" t="str">
        <f>IFERROR(IF(INDEX(#REF!,MATCH(LEFT(#REF!,6),#REF!,0))&lt;&gt;"",INDEX(#REF!,MATCH(LEFT(#REF!,6),#REF!,0)),""),"")</f>
        <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PCA 2025 - V3</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Micaele Martins de Carvalho</dc:creator>
  <cp:lastModifiedBy>Amanda Ferreira Lichtenheld</cp:lastModifiedBy>
  <cp:lastPrinted>2025-06-05T12:01:00Z</cp:lastPrinted>
  <dcterms:created xsi:type="dcterms:W3CDTF">2024-04-04T15:56:39Z</dcterms:created>
  <dcterms:modified xsi:type="dcterms:W3CDTF">2025-06-05T12:23:47Z</dcterms:modified>
</cp:coreProperties>
</file>